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2.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codeName="ThisWorkbook"/>
  <mc:AlternateContent xmlns:mc="http://schemas.openxmlformats.org/markup-compatibility/2006">
    <mc:Choice Requires="x15">
      <x15ac:absPath xmlns:x15ac="http://schemas.microsoft.com/office/spreadsheetml/2010/11/ac" url="https://wcconline.sharepoint.com/sites/SENCODevelopment/Shared Documents/Graduated Approach Final Revised Documents/Graduated response documents/Costed Provision Map Individual/"/>
    </mc:Choice>
  </mc:AlternateContent>
  <xr:revisionPtr revIDLastSave="555" documentId="8_{F6EBE128-4AFC-4077-991F-7830C6E513D4}" xr6:coauthVersionLast="47" xr6:coauthVersionMax="47" xr10:uidLastSave="{B45708BA-7DB9-4686-B6B7-30BAB8DFC888}"/>
  <bookViews>
    <workbookView xWindow="28680" yWindow="-120" windowWidth="29040" windowHeight="15840" activeTab="5" xr2:uid="{00000000-000D-0000-FFFF-FFFF00000000}"/>
  </bookViews>
  <sheets>
    <sheet name="Costs" sheetId="16" r:id="rId1"/>
    <sheet name="Year X" sheetId="17" r:id="rId2"/>
    <sheet name="Year XX" sheetId="18" r:id="rId3"/>
    <sheet name="Time conversion table" sheetId="19" r:id="rId4"/>
    <sheet name="Dos and Don'ts" sheetId="20" r:id="rId5"/>
    <sheet name="WAGOLL Primary" sheetId="26" r:id="rId6"/>
    <sheet name="WAGOLL Secondary" sheetId="25" r:id="rId7"/>
    <sheet name="Nursery" sheetId="2" state="hidden" r:id="rId8"/>
    <sheet name="Reception" sheetId="1" state="hidden" r:id="rId9"/>
    <sheet name="Year 1" sheetId="3" state="hidden" r:id="rId10"/>
    <sheet name="Year 2" sheetId="4" state="hidden" r:id="rId11"/>
    <sheet name="Year 3" sheetId="5" state="hidden" r:id="rId12"/>
    <sheet name="Year 4" sheetId="6" state="hidden" r:id="rId13"/>
    <sheet name="Year 5" sheetId="7" state="hidden" r:id="rId14"/>
    <sheet name="Year 6" sheetId="8" state="hidden" r:id="rId15"/>
    <sheet name="Year 7" sheetId="9" state="hidden" r:id="rId16"/>
    <sheet name="Year 8" sheetId="10" state="hidden" r:id="rId17"/>
    <sheet name="Year 9" sheetId="11" state="hidden" r:id="rId18"/>
    <sheet name="Year 10" sheetId="12" state="hidden" r:id="rId19"/>
    <sheet name="Year 11" sheetId="13" state="hidden" r:id="rId20"/>
    <sheet name="Year 12" sheetId="14" state="hidden" r:id="rId21"/>
    <sheet name="Year 13" sheetId="15" state="hidden" r:id="rId22"/>
  </sheets>
  <externalReferences>
    <externalReference r:id="rId23"/>
    <externalReference r:id="rId2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26" l="1"/>
  <c r="K40" i="26" s="1"/>
  <c r="F39" i="26"/>
  <c r="K39" i="26" s="1"/>
  <c r="F28" i="26"/>
  <c r="K28" i="26" s="1"/>
  <c r="F27" i="26"/>
  <c r="K27" i="26" s="1"/>
  <c r="F15" i="26"/>
  <c r="K15" i="26" s="1"/>
  <c r="F16" i="26"/>
  <c r="K16" i="26" s="1"/>
  <c r="F42" i="26"/>
  <c r="K42" i="26" s="1"/>
  <c r="F41" i="26"/>
  <c r="K41" i="26" s="1"/>
  <c r="F38" i="26"/>
  <c r="K38" i="26" s="1"/>
  <c r="F37" i="26"/>
  <c r="K37" i="26" s="1"/>
  <c r="F36" i="26"/>
  <c r="K36" i="26" s="1"/>
  <c r="F35" i="26"/>
  <c r="K35" i="26" s="1"/>
  <c r="F34" i="26"/>
  <c r="K34" i="26" s="1"/>
  <c r="F33" i="26"/>
  <c r="K33" i="26" s="1"/>
  <c r="F32" i="26"/>
  <c r="K32" i="26" s="1"/>
  <c r="F31" i="26"/>
  <c r="K31" i="26" s="1"/>
  <c r="K48" i="26"/>
  <c r="K49" i="26"/>
  <c r="K50" i="26"/>
  <c r="K51" i="26"/>
  <c r="K52" i="26"/>
  <c r="K55" i="26"/>
  <c r="K53" i="26"/>
  <c r="F30" i="26"/>
  <c r="K30" i="26" s="1"/>
  <c r="F29" i="26"/>
  <c r="K29" i="26" s="1"/>
  <c r="F26" i="26"/>
  <c r="K26" i="26" s="1"/>
  <c r="F25" i="26"/>
  <c r="K25" i="26" s="1"/>
  <c r="F24" i="26"/>
  <c r="K24" i="26" s="1"/>
  <c r="F23" i="26"/>
  <c r="K23" i="26" s="1"/>
  <c r="F22" i="26"/>
  <c r="K22" i="26" s="1"/>
  <c r="F21" i="26"/>
  <c r="K21" i="26" s="1"/>
  <c r="F20" i="26"/>
  <c r="K20" i="26" s="1"/>
  <c r="K68" i="26"/>
  <c r="K70" i="26" s="1"/>
  <c r="K54" i="26"/>
  <c r="F19" i="26"/>
  <c r="K19" i="26" s="1"/>
  <c r="F18" i="26"/>
  <c r="K18" i="26" s="1"/>
  <c r="F17" i="26"/>
  <c r="K17" i="26" s="1"/>
  <c r="F14" i="26"/>
  <c r="K14" i="26" s="1"/>
  <c r="F13" i="26"/>
  <c r="K13" i="26" s="1"/>
  <c r="F12" i="26"/>
  <c r="K12" i="26" s="1"/>
  <c r="F11" i="26"/>
  <c r="K11" i="26" s="1"/>
  <c r="F10" i="26"/>
  <c r="K10" i="26" s="1"/>
  <c r="F9" i="26"/>
  <c r="K9" i="26" s="1"/>
  <c r="F8" i="26"/>
  <c r="K8" i="26" s="1"/>
  <c r="K57" i="26" l="1"/>
  <c r="K52" i="25"/>
  <c r="K45" i="25"/>
  <c r="K44" i="25"/>
  <c r="K63" i="25"/>
  <c r="K50" i="25"/>
  <c r="K49" i="25"/>
  <c r="K48" i="25"/>
  <c r="K47" i="25"/>
  <c r="K46" i="25"/>
  <c r="F38" i="25"/>
  <c r="K38" i="25" s="1"/>
  <c r="F37" i="25"/>
  <c r="K37" i="25" s="1"/>
  <c r="F36" i="25"/>
  <c r="K36" i="25" s="1"/>
  <c r="F35" i="25"/>
  <c r="K35" i="25" s="1"/>
  <c r="F34" i="25"/>
  <c r="K34" i="25" s="1"/>
  <c r="F33" i="25"/>
  <c r="K33" i="25" s="1"/>
  <c r="F32" i="25"/>
  <c r="K32" i="25" s="1"/>
  <c r="F31" i="25"/>
  <c r="K31" i="25" s="1"/>
  <c r="F30" i="25"/>
  <c r="K30" i="25" s="1"/>
  <c r="F29" i="25"/>
  <c r="K29" i="25" s="1"/>
  <c r="F28" i="25"/>
  <c r="K28" i="25" s="1"/>
  <c r="F27" i="25"/>
  <c r="K27" i="25" s="1"/>
  <c r="F26" i="25"/>
  <c r="K26" i="25" s="1"/>
  <c r="F25" i="25"/>
  <c r="K25" i="25" s="1"/>
  <c r="F23" i="25"/>
  <c r="K23" i="25" s="1"/>
  <c r="F22" i="25"/>
  <c r="K22" i="25" s="1"/>
  <c r="F21" i="25"/>
  <c r="K21" i="25" s="1"/>
  <c r="F20" i="25"/>
  <c r="K20" i="25" s="1"/>
  <c r="F19" i="25"/>
  <c r="K19" i="25" s="1"/>
  <c r="F18" i="25"/>
  <c r="K18" i="25" s="1"/>
  <c r="F17" i="25"/>
  <c r="K17" i="25" s="1"/>
  <c r="F16" i="25"/>
  <c r="K16" i="25" s="1"/>
  <c r="F15" i="25"/>
  <c r="F14" i="25"/>
  <c r="K14" i="25" s="1"/>
  <c r="F13" i="25"/>
  <c r="K13" i="25" s="1"/>
  <c r="F12" i="25"/>
  <c r="K12" i="25" s="1"/>
  <c r="F11" i="25"/>
  <c r="K11" i="25" s="1"/>
  <c r="F10" i="25"/>
  <c r="K10" i="25" s="1"/>
  <c r="F9" i="25"/>
  <c r="K9" i="25" s="1"/>
  <c r="F8" i="25"/>
  <c r="K8" i="25" s="1"/>
  <c r="K46" i="18"/>
  <c r="K33" i="18"/>
  <c r="K32" i="18"/>
  <c r="K31" i="18"/>
  <c r="K30" i="18"/>
  <c r="K29" i="18"/>
  <c r="K28" i="18"/>
  <c r="K27" i="18"/>
  <c r="F21" i="18"/>
  <c r="K21" i="18" s="1"/>
  <c r="F20" i="18"/>
  <c r="K20" i="18" s="1"/>
  <c r="F19" i="18"/>
  <c r="K19" i="18" s="1"/>
  <c r="F18" i="18"/>
  <c r="K18" i="18" s="1"/>
  <c r="F17" i="18"/>
  <c r="K17" i="18" s="1"/>
  <c r="F16" i="18"/>
  <c r="K16" i="18" s="1"/>
  <c r="F15" i="18"/>
  <c r="K15" i="18" s="1"/>
  <c r="F14" i="18"/>
  <c r="K14" i="18" s="1"/>
  <c r="F13" i="18"/>
  <c r="K13" i="18" s="1"/>
  <c r="F12" i="18"/>
  <c r="K12" i="18" s="1"/>
  <c r="F11" i="18"/>
  <c r="K11" i="18" s="1"/>
  <c r="F10" i="18"/>
  <c r="K10" i="18" s="1"/>
  <c r="F9" i="18"/>
  <c r="K9" i="18" s="1"/>
  <c r="F8" i="18"/>
  <c r="K8" i="18" s="1"/>
  <c r="F21" i="17"/>
  <c r="K21" i="17" s="1"/>
  <c r="K65" i="25" l="1"/>
  <c r="K35" i="18"/>
  <c r="K48" i="18" s="1"/>
  <c r="F16" i="17" l="1"/>
  <c r="K16" i="17" s="1"/>
  <c r="F17" i="17"/>
  <c r="K17" i="17" s="1"/>
  <c r="F18" i="17"/>
  <c r="K18" i="17" s="1"/>
  <c r="F19" i="17"/>
  <c r="K19" i="17" s="1"/>
  <c r="F20" i="17"/>
  <c r="K20" i="17" s="1"/>
  <c r="F11" i="17"/>
  <c r="K11" i="17" s="1"/>
  <c r="F12" i="17"/>
  <c r="K12" i="17" s="1"/>
  <c r="F13" i="17"/>
  <c r="K13" i="17" s="1"/>
  <c r="F14" i="17"/>
  <c r="K14" i="17" s="1"/>
  <c r="F15" i="17"/>
  <c r="K15" i="17" s="1"/>
  <c r="F10" i="17"/>
  <c r="K10" i="17" s="1"/>
  <c r="F9" i="17"/>
  <c r="K9" i="17" s="1"/>
  <c r="K34" i="17"/>
  <c r="K33" i="17"/>
  <c r="K47" i="17"/>
  <c r="K32" i="17"/>
  <c r="K31" i="17"/>
  <c r="K28" i="17"/>
  <c r="K30" i="17"/>
  <c r="F8" i="17"/>
  <c r="K8" i="17" s="1"/>
  <c r="K27" i="17"/>
  <c r="K29" i="17"/>
  <c r="J30" i="1"/>
  <c r="J12" i="1"/>
  <c r="J30" i="2"/>
  <c r="J12" i="2"/>
  <c r="J12" i="3"/>
  <c r="J30" i="15"/>
  <c r="J30" i="14"/>
  <c r="J30" i="13"/>
  <c r="J30" i="12"/>
  <c r="J30" i="11"/>
  <c r="J30" i="10"/>
  <c r="J30" i="9"/>
  <c r="J30" i="8"/>
  <c r="J30" i="7"/>
  <c r="J30" i="6"/>
  <c r="J30" i="5"/>
  <c r="J30" i="4"/>
  <c r="J30" i="3"/>
  <c r="K36" i="17" l="1"/>
  <c r="J21" i="2"/>
  <c r="J32" i="2" s="1"/>
  <c r="J21" i="5"/>
  <c r="J32" i="5" s="1"/>
  <c r="J21" i="7"/>
  <c r="J32" i="7" s="1"/>
  <c r="J21" i="9"/>
  <c r="J32" i="9" s="1"/>
  <c r="J21" i="11"/>
  <c r="J32" i="11" s="1"/>
  <c r="J21" i="13"/>
  <c r="J32" i="13" s="1"/>
  <c r="J21" i="15"/>
  <c r="J32" i="15" s="1"/>
  <c r="J21" i="1"/>
  <c r="J32" i="1" s="1"/>
  <c r="J21" i="4"/>
  <c r="J32" i="4" s="1"/>
  <c r="J21" i="6"/>
  <c r="J32" i="6" s="1"/>
  <c r="J21" i="8"/>
  <c r="J32" i="8" s="1"/>
  <c r="J21" i="10"/>
  <c r="J32" i="10" s="1"/>
  <c r="J21" i="12"/>
  <c r="J32" i="12" s="1"/>
  <c r="J21" i="14"/>
  <c r="J32" i="14" s="1"/>
  <c r="J21" i="3"/>
  <c r="J32" i="3" s="1"/>
  <c r="K49" i="17" l="1"/>
</calcChain>
</file>

<file path=xl/sharedStrings.xml><?xml version="1.0" encoding="utf-8"?>
<sst xmlns="http://schemas.openxmlformats.org/spreadsheetml/2006/main" count="818" uniqueCount="158">
  <si>
    <t>Cost Type</t>
  </si>
  <si>
    <t>Cost per hour</t>
  </si>
  <si>
    <t>Term</t>
  </si>
  <si>
    <t>Teacher</t>
  </si>
  <si>
    <t>Autumn</t>
  </si>
  <si>
    <t>Teaching Assistant</t>
  </si>
  <si>
    <t>Spring</t>
  </si>
  <si>
    <t>Lunchtime Supervisor</t>
  </si>
  <si>
    <t>Summer</t>
  </si>
  <si>
    <t>Individual Costed Provision Map</t>
  </si>
  <si>
    <t>Pupil Name:</t>
  </si>
  <si>
    <r>
      <t xml:space="preserve">Nature of support/Intervention
</t>
    </r>
    <r>
      <rPr>
        <sz val="11"/>
        <color rgb="FFFF0000"/>
        <rFont val="Calibri"/>
        <family val="2"/>
        <scheme val="minor"/>
      </rPr>
      <t>(Free text)</t>
    </r>
  </si>
  <si>
    <r>
      <t xml:space="preserve">Term
</t>
    </r>
    <r>
      <rPr>
        <sz val="11"/>
        <color rgb="FFFF0000"/>
        <rFont val="Calibri"/>
        <family val="2"/>
        <scheme val="minor"/>
      </rPr>
      <t>(Select from dropdown)</t>
    </r>
  </si>
  <si>
    <r>
      <t xml:space="preserve">Adult
</t>
    </r>
    <r>
      <rPr>
        <sz val="11"/>
        <color rgb="FFFF0000"/>
        <rFont val="Calibri"/>
        <family val="2"/>
        <scheme val="minor"/>
      </rPr>
      <t>(Enter a number)</t>
    </r>
  </si>
  <si>
    <r>
      <t xml:space="preserve">Child
</t>
    </r>
    <r>
      <rPr>
        <sz val="11"/>
        <color rgb="FFFF0000"/>
        <rFont val="Calibri"/>
        <family val="2"/>
        <scheme val="minor"/>
      </rPr>
      <t>(Enter a number)</t>
    </r>
  </si>
  <si>
    <r>
      <t xml:space="preserve">Type of Staff
</t>
    </r>
    <r>
      <rPr>
        <sz val="11"/>
        <color rgb="FFFF0000"/>
        <rFont val="Calibri"/>
        <family val="2"/>
        <scheme val="minor"/>
      </rPr>
      <t>(Select from dropdown)</t>
    </r>
  </si>
  <si>
    <t>Autopopulates once dropdown selected in column E</t>
  </si>
  <si>
    <r>
      <t xml:space="preserve">Length of session (hrs)
</t>
    </r>
    <r>
      <rPr>
        <sz val="11"/>
        <color rgb="FFFF0000"/>
        <rFont val="Calibri"/>
        <family val="2"/>
        <scheme val="minor"/>
      </rPr>
      <t>(Enter a decimal number)</t>
    </r>
  </si>
  <si>
    <r>
      <t xml:space="preserve">Sessions per week
</t>
    </r>
    <r>
      <rPr>
        <sz val="11"/>
        <color rgb="FFFF0000"/>
        <rFont val="Calibri"/>
        <family val="2"/>
        <scheme val="minor"/>
      </rPr>
      <t>(Enter a number)</t>
    </r>
  </si>
  <si>
    <r>
      <t xml:space="preserve">Number of weeks running
</t>
    </r>
    <r>
      <rPr>
        <sz val="11"/>
        <color rgb="FFFF0000"/>
        <rFont val="Calibri"/>
        <family val="2"/>
        <scheme val="minor"/>
      </rPr>
      <t>(Enter a number)</t>
    </r>
  </si>
  <si>
    <t>Column1</t>
  </si>
  <si>
    <t>Cost per pupil</t>
  </si>
  <si>
    <t>Comments</t>
  </si>
  <si>
    <t>Other support staff &amp; costs (i.e. not in dropdown options above)</t>
  </si>
  <si>
    <r>
      <t xml:space="preserve">Nature of support/Intervention
</t>
    </r>
    <r>
      <rPr>
        <b/>
        <sz val="11"/>
        <color rgb="FFFF0000"/>
        <rFont val="Calibri"/>
        <family val="2"/>
        <scheme val="minor"/>
      </rPr>
      <t>(Free text)</t>
    </r>
  </si>
  <si>
    <r>
      <t xml:space="preserve">Term
</t>
    </r>
    <r>
      <rPr>
        <b/>
        <sz val="11"/>
        <color rgb="FFFF0000"/>
        <rFont val="Calibri"/>
        <family val="2"/>
        <scheme val="minor"/>
      </rPr>
      <t>(Select from dropdown)</t>
    </r>
  </si>
  <si>
    <r>
      <t xml:space="preserve">Adult
</t>
    </r>
    <r>
      <rPr>
        <b/>
        <sz val="11"/>
        <color rgb="FFFF0000"/>
        <rFont val="Calibri"/>
        <family val="2"/>
        <scheme val="minor"/>
      </rPr>
      <t>(Enter a number)</t>
    </r>
  </si>
  <si>
    <r>
      <t xml:space="preserve">Child
</t>
    </r>
    <r>
      <rPr>
        <b/>
        <sz val="11"/>
        <color rgb="FFFF0000"/>
        <rFont val="Calibri"/>
        <family val="2"/>
        <scheme val="minor"/>
      </rPr>
      <t>(Enter a number)</t>
    </r>
  </si>
  <si>
    <r>
      <t xml:space="preserve">Type of Staff
</t>
    </r>
    <r>
      <rPr>
        <b/>
        <sz val="11"/>
        <color rgb="FFFF0000"/>
        <rFont val="Calibri"/>
        <family val="2"/>
        <scheme val="minor"/>
      </rPr>
      <t>(Free text)</t>
    </r>
  </si>
  <si>
    <r>
      <rPr>
        <b/>
        <sz val="11"/>
        <rFont val="Calibri"/>
        <family val="2"/>
        <scheme val="minor"/>
      </rPr>
      <t>Hourly cost</t>
    </r>
    <r>
      <rPr>
        <b/>
        <sz val="11"/>
        <color rgb="FFFF0000"/>
        <rFont val="Calibri"/>
        <family val="2"/>
        <scheme val="minor"/>
      </rPr>
      <t xml:space="preserve">
(Enter decimal number)</t>
    </r>
  </si>
  <si>
    <r>
      <rPr>
        <b/>
        <sz val="11"/>
        <rFont val="Calibri"/>
        <family val="2"/>
        <scheme val="minor"/>
      </rPr>
      <t>Length of session (hrs)</t>
    </r>
    <r>
      <rPr>
        <b/>
        <sz val="11"/>
        <color rgb="FFFF0000"/>
        <rFont val="Calibri"/>
        <family val="2"/>
        <scheme val="minor"/>
      </rPr>
      <t xml:space="preserve">
(Enter Decimal number)</t>
    </r>
  </si>
  <si>
    <r>
      <rPr>
        <b/>
        <sz val="11"/>
        <rFont val="Calibri"/>
        <family val="2"/>
        <scheme val="minor"/>
      </rPr>
      <t>Sessions per week</t>
    </r>
    <r>
      <rPr>
        <b/>
        <sz val="11"/>
        <color rgb="FFFF0000"/>
        <rFont val="Calibri"/>
        <family val="2"/>
        <scheme val="minor"/>
      </rPr>
      <t xml:space="preserve">
(Enter Number)</t>
    </r>
  </si>
  <si>
    <r>
      <rPr>
        <b/>
        <sz val="11"/>
        <rFont val="Calibri"/>
        <family val="2"/>
        <scheme val="minor"/>
      </rPr>
      <t>Number of weeks running</t>
    </r>
    <r>
      <rPr>
        <b/>
        <sz val="11"/>
        <color rgb="FFFF0000"/>
        <rFont val="Calibri"/>
        <family val="2"/>
        <scheme val="minor"/>
      </rPr>
      <t xml:space="preserve">
(Enter Number)</t>
    </r>
  </si>
  <si>
    <r>
      <rPr>
        <b/>
        <sz val="11"/>
        <rFont val="Calibri"/>
        <family val="2"/>
        <scheme val="minor"/>
      </rPr>
      <t>Cost</t>
    </r>
    <r>
      <rPr>
        <b/>
        <sz val="11"/>
        <color rgb="FFFF0000"/>
        <rFont val="Calibri"/>
        <family val="2"/>
        <scheme val="minor"/>
      </rPr>
      <t xml:space="preserve">
(Cost calculation = length of session x type of staff x sessions x weeks divide by child)</t>
    </r>
  </si>
  <si>
    <r>
      <rPr>
        <b/>
        <sz val="11"/>
        <rFont val="Calibri"/>
        <family val="2"/>
        <scheme val="minor"/>
      </rPr>
      <t>Comments</t>
    </r>
    <r>
      <rPr>
        <b/>
        <sz val="11"/>
        <color rgb="FFFF0000"/>
        <rFont val="Calibri"/>
        <family val="2"/>
        <scheme val="minor"/>
      </rPr>
      <t xml:space="preserve">
(Free text)</t>
    </r>
  </si>
  <si>
    <t>Total Cost of Staffing</t>
  </si>
  <si>
    <t>Equipment and other related costs</t>
  </si>
  <si>
    <t>Cost</t>
  </si>
  <si>
    <t>example</t>
  </si>
  <si>
    <t>Non Staffing Total</t>
  </si>
  <si>
    <t>TOTAL SEN SPEND</t>
  </si>
  <si>
    <r>
      <t>Time Conversion Table</t>
    </r>
    <r>
      <rPr>
        <u/>
        <sz val="12"/>
        <color rgb="FF000000"/>
        <rFont val="Calibri Light"/>
        <family val="2"/>
      </rPr>
      <t xml:space="preserve"> – minutes to decimal for interventions on costed provision maps</t>
    </r>
    <r>
      <rPr>
        <sz val="12"/>
        <color rgb="FF000000"/>
        <rFont val="Calibri Light"/>
        <family val="2"/>
      </rPr>
      <t> </t>
    </r>
  </si>
  <si>
    <r>
      <t>Minutes</t>
    </r>
    <r>
      <rPr>
        <sz val="12"/>
        <rFont val="Calibri Light"/>
        <family val="2"/>
      </rPr>
      <t> </t>
    </r>
  </si>
  <si>
    <r>
      <t>Decimal Hours</t>
    </r>
    <r>
      <rPr>
        <sz val="12"/>
        <rFont val="Calibri Light"/>
        <family val="2"/>
      </rPr>
      <t> </t>
    </r>
  </si>
  <si>
    <t>1 </t>
  </si>
  <si>
    <t>0.02 </t>
  </si>
  <si>
    <t>5 </t>
  </si>
  <si>
    <t>0.08 </t>
  </si>
  <si>
    <t>10 </t>
  </si>
  <si>
    <t>0.17 </t>
  </si>
  <si>
    <r>
      <t>15</t>
    </r>
    <r>
      <rPr>
        <sz val="12"/>
        <rFont val="Calibri Light"/>
        <family val="2"/>
      </rPr>
      <t> </t>
    </r>
  </si>
  <si>
    <r>
      <t>0.25</t>
    </r>
    <r>
      <rPr>
        <sz val="12"/>
        <rFont val="Calibri Light"/>
        <family val="2"/>
      </rPr>
      <t> </t>
    </r>
  </si>
  <si>
    <t>20 </t>
  </si>
  <si>
    <t>0.33 </t>
  </si>
  <si>
    <t>25 </t>
  </si>
  <si>
    <t>0.42 </t>
  </si>
  <si>
    <r>
      <t>30</t>
    </r>
    <r>
      <rPr>
        <sz val="12"/>
        <rFont val="Calibri Light"/>
        <family val="2"/>
      </rPr>
      <t> </t>
    </r>
  </si>
  <si>
    <r>
      <t>0.50</t>
    </r>
    <r>
      <rPr>
        <sz val="12"/>
        <rFont val="Calibri Light"/>
        <family val="2"/>
      </rPr>
      <t> </t>
    </r>
  </si>
  <si>
    <t>35 </t>
  </si>
  <si>
    <t>0.58 </t>
  </si>
  <si>
    <t>40 </t>
  </si>
  <si>
    <t>0.67 </t>
  </si>
  <si>
    <r>
      <t>45</t>
    </r>
    <r>
      <rPr>
        <sz val="12"/>
        <rFont val="Calibri Light"/>
        <family val="2"/>
      </rPr>
      <t> </t>
    </r>
  </si>
  <si>
    <r>
      <t>0.75</t>
    </r>
    <r>
      <rPr>
        <sz val="12"/>
        <rFont val="Calibri Light"/>
        <family val="2"/>
      </rPr>
      <t> </t>
    </r>
  </si>
  <si>
    <t>50 </t>
  </si>
  <si>
    <t>0.83 </t>
  </si>
  <si>
    <t>55 </t>
  </si>
  <si>
    <t>0.92 </t>
  </si>
  <si>
    <t>Sensory circuits</t>
  </si>
  <si>
    <t>Pupil Name: Joe Bloggs</t>
  </si>
  <si>
    <t>Meet and greet</t>
  </si>
  <si>
    <t>As recommended by EP, to support Joe to develop a positive relationship with an adult in school and the use of emotional coaching strategies to check in at set times throughout the day to support emotional regulation.</t>
  </si>
  <si>
    <t>Recommended by Outreach to support Joe to regulate following the morning transition to school and after lunch.</t>
  </si>
  <si>
    <t>Talkabout for Teenagers</t>
  </si>
  <si>
    <t>Lego therapy style social communication weekly group</t>
  </si>
  <si>
    <t>Weekly Lego therapy sessions with small group of identified CYP to support social communication skills. Joe engages well  with the sessions and is growing more confident around peers.</t>
  </si>
  <si>
    <t xml:space="preserve">Precision teaching </t>
  </si>
  <si>
    <t>Daily precision teaching sessions to improve the accuracy and fluency of reading as recommended by specialist teacher.</t>
  </si>
  <si>
    <t>Lunch club in the hub</t>
  </si>
  <si>
    <t xml:space="preserve">Adult support in core subjects </t>
  </si>
  <si>
    <t>Adult support to offer direct instruction and modelling of tasks to support independent learning in the classroom.</t>
  </si>
  <si>
    <t>Recommended by Outreach to increase self-awareness and self-esteem. Joe rarely engages in these sessions as he does not get on with the other pupils in the group.</t>
  </si>
  <si>
    <t>Emotional Literacy targeted support with ELSA.</t>
  </si>
  <si>
    <t>Alternative to Talkabout to support Joe with his emotional literacy skills and self-awareness with the school's ELSA.</t>
  </si>
  <si>
    <t>Project-based work in Inclusion Centre (PM when not at AP)</t>
  </si>
  <si>
    <t>Joe was struggling to cope in the afternoons, often becoming dysregulated in the classroom. He accesses targeted support with a small group of peers based around a project chosen by the pupils in the afternoons.</t>
  </si>
  <si>
    <t>Therapeutic Alternative Provision</t>
  </si>
  <si>
    <t>AP mentor</t>
  </si>
  <si>
    <t>EP targeted intervention - GRASP</t>
  </si>
  <si>
    <t>EP</t>
  </si>
  <si>
    <t>Sensory aids</t>
  </si>
  <si>
    <t>Joe keeps these with him at all times and is very specific about the aids that he prefers. He takes these home at the end of the school day.</t>
  </si>
  <si>
    <t>School</t>
  </si>
  <si>
    <t>Nature of support/Intervention</t>
  </si>
  <si>
    <t>Ratio</t>
  </si>
  <si>
    <t>Type of staff</t>
  </si>
  <si>
    <t>Length of session (hrs)</t>
  </si>
  <si>
    <t>Sessions per week</t>
  </si>
  <si>
    <t>Number of weeks running</t>
  </si>
  <si>
    <t>Adult</t>
  </si>
  <si>
    <t>Child</t>
  </si>
  <si>
    <t>need a formula in J column length of session x type of staff x sessions x weeks divide by child</t>
  </si>
  <si>
    <t>Phonics Catch up</t>
  </si>
  <si>
    <t>Notes- (to be removed)</t>
  </si>
  <si>
    <t>L2 TA</t>
  </si>
  <si>
    <t>L3 TA</t>
  </si>
  <si>
    <t>HLTA</t>
  </si>
  <si>
    <t>Learning Mentor</t>
  </si>
  <si>
    <t>Easy Grip Pencil</t>
  </si>
  <si>
    <t>need a formula in J column</t>
  </si>
  <si>
    <t>length of session x type of staff x sessions x weeks divide by child</t>
  </si>
  <si>
    <t>ELSA Staff supervision </t>
  </si>
  <si>
    <t>Staff supervision delivered by the LA EP for 12 months. Total cost per year is £110, divided by 6 as 6 pupils currently access ELSA intervention.</t>
  </si>
  <si>
    <t xml:space="preserve">EP recommendation to support with regulation and a smooth transition from home to school. This has supported Joe to develop a positive relationship with a trusted adult in school. </t>
  </si>
  <si>
    <t>Joe struggles to access the dining hall due to sensory sensitivities. The club is a targeted intervention for pupils with SEND and offers a quiet space with the opportunity to participate in turn--taking games and activities as modelled by the adult with peers.</t>
  </si>
  <si>
    <t>Pupil Name: Joanne Bloggs</t>
  </si>
  <si>
    <t>Small group Forest School intervention</t>
  </si>
  <si>
    <t>Forest School Staff</t>
  </si>
  <si>
    <t>Sensory chew toys</t>
  </si>
  <si>
    <t>Meet and greet with key adult</t>
  </si>
  <si>
    <t>Joanne is met by the teaching assistant who uses objects of reference and Makaton to support her transition into school. Joanne finds separating from her parent difficult and needs to be distracted by her favourite toys to encourage her into school.</t>
  </si>
  <si>
    <t>Comments
(Free text)</t>
  </si>
  <si>
    <t>Outreach recommendation for Joanne to access sensory circuits following transitions to support her sensory modulation so she is more focused when entering the classroom. Outreach advised Joanne do this on a 1:1 as she gets highly dysregulated when doing it in a group.</t>
  </si>
  <si>
    <t>Tac Pac</t>
  </si>
  <si>
    <t>Intensive interaction</t>
  </si>
  <si>
    <t>Following break time, Joanne has Tac Pac - she finds this very relaxing and it supports her to regulate following the transition from outside play.</t>
  </si>
  <si>
    <t>Support with self-help skills and intimate care</t>
  </si>
  <si>
    <t>Joanne is not yet able to use the toilet independently and wears pull ups. She requires adult support using objects of reference to take her to the toilet at regular intervals throughout the day and requires an adult to support her to clean herself and change the pull up when necessary. Adult modelling is required to support hand washing.</t>
  </si>
  <si>
    <t>Adult support with learning tasks</t>
  </si>
  <si>
    <t xml:space="preserve">Joanne requires 1:1 support from an adult to model personalised learning tasks and to support her to maintain her attention and focus.  Objects of reference are used to support her to transition to the activity but her engagement is limited and inconsistent, even when the personalised tasks are based around her special interests. </t>
  </si>
  <si>
    <t>Small group, multisensory phonics lesson</t>
  </si>
  <si>
    <t>An additional teacher delivers a bespoke multisensory phonics session to Joanne and 2 peers which focuses on Phase 1 phonics and takes place outside of the classroom accessing the outdoor space. Following recommendation from SNEYS in enhanced TAC meeting.</t>
  </si>
  <si>
    <t>Recommendation from SALT - three opportunities for intensive interaction during continuous provision over the school day to develop Joanne's shared attention. She is now able to tolerate the  TA touching her toys during her play and has started to set aside a toy for the TA.</t>
  </si>
  <si>
    <t>Adult supervision during continuous provision</t>
  </si>
  <si>
    <t>Joanne often explores objects using her mouth and is at risk of choking if not supervised during continuous provision. She also struggles with her social interaction skills and will push and lash out at her peers if they are playing with a toy that she wants. Adult support is required to support and model turn taking using a sand timer. Joanne still finds this very difficult and will quicly become dysregulated if she cannot have a toy that she wants.</t>
  </si>
  <si>
    <t>Adult support with end of day transition</t>
  </si>
  <si>
    <t xml:space="preserve">Joanne becomes very dysregulated towards the end of the day when she sees other children starting to get ready for home time. An adult uses objects of reference to support her with the end of day routine and she is then taken to the office where she is collected by her parent as she becomes overwhelmed when around the other children and waiting her turn to be released to her parent. </t>
  </si>
  <si>
    <t>Outreach recommendation for Joanne to access sensory circuits following transitions to support her sensory modulation so she is more focused when entering the classroom. Joanne will now tolerate doing sensory circuits at the same time as 2 peers.</t>
  </si>
  <si>
    <t>Bucket Time intervention</t>
  </si>
  <si>
    <t>Recommendation from SALT - adaption of Attention Autism  intervention to support Joanne to develop her attention. 1:1 initially with a view to introducing other children in the next term.</t>
  </si>
  <si>
    <t>Joanne will sometimes get the nappy (object of reference) to communicate that she needs the toilet/that her pull up needs changing. She has had some success using the toilet on these occasions. She still requires an adult to supervise her to clean herself and change the pull up when necessary. Adult modelling is required to support hand washing.</t>
  </si>
  <si>
    <t xml:space="preserve">Joanne requires 1:1 support from an adult to model personalised learning tasks and to support her to maintain her attention and focus.  Objects of reference are used to support her to transition to the activity and Joanne can engage for up to a minute before walking off. </t>
  </si>
  <si>
    <t xml:space="preserve">Joanne often explores objects using her mouth and is at risk of choking if not supervised during continuous provision. She also struggles with her social interaction skills and will push and lash out at her peers if they are playing with a toy that she wants. Adult support is required to support and model turn taking using a sand timer. Joanne is beginning to respond to the timer and will often walk away when the timer is put down and find something else to do. </t>
  </si>
  <si>
    <t>Joanne becomes very dysregulated towards the end of the day when she sees other children starting to get ready for home time. An adult uses objects of reference to support her with the end of day routine and she is now able to remain in the classroom with her peers but has to be dismissed first to avoid dysregulation.</t>
  </si>
  <si>
    <t xml:space="preserve">Joanne is met by the teaching assistant who uses objects of reference and Makaton to support her transition into school. Joanne is now able to separate from her parent successfully without causing distress. She can now make a choice of which toy she wants to take to sensory circuits to support transition. </t>
  </si>
  <si>
    <t>Recommendation from SALT - adaption of Attention Autism  intervention to support Joanne to develop her attention. Joanne has made good progress and is able to participate in a small group with 2 peers.</t>
  </si>
  <si>
    <t xml:space="preserve">Support with self-help skills </t>
  </si>
  <si>
    <t>Joanne has made good progress with toileting and can communicate to the adult when she needs the toilet. She still requires an adult to prompt her with toilet flushing andto model hand washing.</t>
  </si>
  <si>
    <t xml:space="preserve">Joanne requires 1:1 support from an adult to model personalised learning tasks and to support her to maintain her attention and focus.  Objects of reference and photos are used to support her and she will sit at her workstation independently for a few minutes following adult modelling.  </t>
  </si>
  <si>
    <t xml:space="preserve">An additional teacher delivers a bespoke multisensory phonics session to Joanne and 2 peers which focuses on Phase 2, Set 1 phonics and takes place outside of the classroom accessing the outdoor space. </t>
  </si>
  <si>
    <t>An adult uses objects of reference and photos to support Joanne with the end of day routine and she is now able to remain in the classroom with her peers and is able to wait her turn to be  dismissed on most days.</t>
  </si>
  <si>
    <t>Adult support with eating</t>
  </si>
  <si>
    <t>Adult supervision during outdoor playtimes</t>
  </si>
  <si>
    <t>Joanne has a highly restricted diet and is not yet able to use cutlery to feed herself. Following advice from the Dietician, Joanne is offered a new item of food each week to explore. She struggles with sensory overload in the dinner hall and so she remains in the classroom with a small group of children, the class teacher and the TA who supports her with eating. Her progress with exploring new foods is recorded each day to share with the family and dietician.</t>
  </si>
  <si>
    <t xml:space="preserve">Adult supervision to keep Joanne and her peers safe during outdoor play and to model play skills. Joanne can become very overwhelmed with play time, she loves being outside but struggles with the noise and movement and can lash out at her peers if they get too close or she feels threatened. </t>
  </si>
  <si>
    <t>Joanne has a highly restricted diet and is not yet able to use cutlery to feed herself. Following advice from the Dietician, Joanne is offered a new item of food each week to explore. She struggles with sensory overload in the dinner hall and so she remains in the classroom with a small group of children, the class teacher and the TA who supports her 1:1 with eating. Her progress with exploring new foods is recorded each day to share with the family and dietician.</t>
  </si>
  <si>
    <t>Joanne has a highly restricted diet and is beginning to use a spoon to feed herself. Following advice from the Dietician, Joanne is offered a new item of food each week to explore. She struggles with sensory overload in the dinner hall and so she remains in the classroom with a small group of children and the TA who supervises her when eating. Her progress with exploring new foods is recorded each day to share with the family and dietician.</t>
  </si>
  <si>
    <t>Reception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</si>
</sst>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44" formatCode="_-&quot;£&quot;* #,##0.00_-;\-&quot;£&quot;* #,##0.00_-;_-&quot;£&quot;*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24"/>
      <color theme="0"/>
      <name val="Calibri"/>
      <family val="2"/>
      <scheme val="minor"/>
    </font>
    <font>
      <sz val="18"/>
      <color theme="1"/>
      <name val="Calibri"/>
      <family val="2"/>
      <scheme val="minor"/>
    </font>
    <font>
      <b/>
      <sz val="11"/>
      <name val="Calibri"/>
      <family val="2"/>
      <scheme val="minor"/>
    </font>
    <font>
      <sz val="11"/>
      <name val="Calibri"/>
      <family val="2"/>
      <scheme val="minor"/>
    </font>
    <font>
      <b/>
      <sz val="11"/>
      <color rgb="FFFF0000"/>
      <name val="Calibri"/>
      <family val="2"/>
      <scheme val="minor"/>
    </font>
    <font>
      <sz val="11"/>
      <color rgb="FFFF0000"/>
      <name val="Calibri"/>
      <family val="2"/>
      <scheme val="minor"/>
    </font>
    <font>
      <sz val="8"/>
      <name val="Calibri"/>
      <family val="2"/>
      <scheme val="minor"/>
    </font>
    <font>
      <b/>
      <sz val="12"/>
      <name val="Calibri Light"/>
      <family val="2"/>
    </font>
    <font>
      <sz val="12"/>
      <name val="Calibri Light"/>
      <family val="2"/>
    </font>
    <font>
      <b/>
      <u/>
      <sz val="12"/>
      <color rgb="FF000000"/>
      <name val="Calibri Light"/>
      <family val="2"/>
    </font>
    <font>
      <u/>
      <sz val="12"/>
      <color rgb="FF000000"/>
      <name val="Calibri Light"/>
      <family val="2"/>
    </font>
    <font>
      <sz val="12"/>
      <color rgb="FF000000"/>
      <name val="Calibri Light"/>
      <family val="2"/>
    </font>
    <font>
      <sz val="11"/>
      <color rgb="FF000000"/>
      <name val="Calibri"/>
      <family val="2"/>
    </font>
    <font>
      <sz val="11"/>
      <color rgb="FF000000"/>
      <name val="Calibri"/>
      <family val="2"/>
      <scheme val="minor"/>
    </font>
    <font>
      <sz val="18"/>
      <name val="Calibri"/>
      <family val="2"/>
      <scheme val="minor"/>
    </font>
  </fonts>
  <fills count="15">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2" tint="-0.749992370372631"/>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7030A0"/>
        <bgColor indexed="64"/>
      </patternFill>
    </fill>
    <fill>
      <patternFill patternType="solid">
        <fgColor rgb="FFFFFF66"/>
        <bgColor indexed="64"/>
      </patternFill>
    </fill>
    <fill>
      <patternFill patternType="solid">
        <fgColor theme="1"/>
        <bgColor indexed="64"/>
      </patternFill>
    </fill>
    <fill>
      <patternFill patternType="solid">
        <fgColor theme="4"/>
        <bgColor indexed="64"/>
      </patternFill>
    </fill>
    <fill>
      <patternFill patternType="solid">
        <fgColor rgb="FFFFF2CC"/>
        <bgColor rgb="FF000000"/>
      </patternFill>
    </fill>
    <fill>
      <patternFill patternType="solid">
        <fgColor rgb="FFDDEBF7"/>
        <bgColor rgb="FFDDEBF7"/>
      </patternFill>
    </fill>
    <fill>
      <patternFill patternType="solid">
        <fgColor theme="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auto="1"/>
      </left>
      <right style="thin">
        <color indexed="64"/>
      </right>
      <top style="thin">
        <color indexed="64"/>
      </top>
      <bottom style="thin">
        <color indexed="64"/>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83">
    <xf numFmtId="0" fontId="0" fillId="0" borderId="0" xfId="0"/>
    <xf numFmtId="0" fontId="4" fillId="0" borderId="6" xfId="0" applyFont="1" applyBorder="1" applyAlignment="1">
      <alignment horizontal="left"/>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0" borderId="0" xfId="0" applyAlignment="1">
      <alignment vertical="top"/>
    </xf>
    <xf numFmtId="44" fontId="0" fillId="6" borderId="17" xfId="1" applyFont="1" applyFill="1" applyBorder="1"/>
    <xf numFmtId="44" fontId="0" fillId="6" borderId="15" xfId="1" applyFont="1" applyFill="1" applyBorder="1"/>
    <xf numFmtId="0" fontId="2" fillId="7" borderId="14" xfId="0" applyFont="1" applyFill="1" applyBorder="1"/>
    <xf numFmtId="0" fontId="2" fillId="7" borderId="15" xfId="0" applyFont="1" applyFill="1" applyBorder="1"/>
    <xf numFmtId="0" fontId="0" fillId="7" borderId="15" xfId="0" applyFill="1" applyBorder="1"/>
    <xf numFmtId="44" fontId="0" fillId="7" borderId="16" xfId="1" applyFont="1" applyFill="1" applyBorder="1"/>
    <xf numFmtId="0" fontId="7" fillId="0" borderId="0" xfId="0" applyFont="1"/>
    <xf numFmtId="0" fontId="4" fillId="0" borderId="0" xfId="0" applyFont="1" applyAlignment="1">
      <alignment horizontal="left"/>
    </xf>
    <xf numFmtId="0" fontId="8" fillId="0" borderId="0" xfId="0" applyFont="1"/>
    <xf numFmtId="44" fontId="0" fillId="0" borderId="0" xfId="0" applyNumberFormat="1"/>
    <xf numFmtId="0" fontId="2" fillId="0" borderId="0" xfId="0" applyFont="1"/>
    <xf numFmtId="0" fontId="0" fillId="0" borderId="0" xfId="0" applyProtection="1">
      <protection locked="0"/>
    </xf>
    <xf numFmtId="0" fontId="4" fillId="0" borderId="0" xfId="0" applyFont="1" applyAlignment="1" applyProtection="1">
      <alignment horizontal="left"/>
      <protection locked="0"/>
    </xf>
    <xf numFmtId="0" fontId="0" fillId="2" borderId="13" xfId="0" applyFill="1" applyBorder="1" applyAlignment="1" applyProtection="1">
      <alignment horizontal="left" vertical="top"/>
      <protection locked="0"/>
    </xf>
    <xf numFmtId="0" fontId="0" fillId="0" borderId="0" xfId="0" applyAlignment="1" applyProtection="1">
      <alignment horizontal="left" vertical="top"/>
      <protection locked="0"/>
    </xf>
    <xf numFmtId="1" fontId="6" fillId="0" borderId="0" xfId="0" applyNumberFormat="1" applyFont="1" applyProtection="1">
      <protection locked="0"/>
    </xf>
    <xf numFmtId="2" fontId="6" fillId="0" borderId="0" xfId="0" applyNumberFormat="1" applyFont="1" applyAlignment="1" applyProtection="1">
      <alignment horizontal="center"/>
      <protection locked="0"/>
    </xf>
    <xf numFmtId="2" fontId="6" fillId="0" borderId="0" xfId="1" applyNumberFormat="1" applyFont="1" applyFill="1" applyBorder="1" applyProtection="1">
      <protection locked="0"/>
    </xf>
    <xf numFmtId="0" fontId="6" fillId="0" borderId="0" xfId="0" applyFont="1" applyProtection="1">
      <protection locked="0"/>
    </xf>
    <xf numFmtId="44" fontId="6" fillId="0" borderId="21" xfId="1" applyFont="1" applyFill="1" applyBorder="1" applyProtection="1">
      <protection locked="0"/>
    </xf>
    <xf numFmtId="0" fontId="2" fillId="0" borderId="0" xfId="0" applyFont="1" applyProtection="1">
      <protection locked="0"/>
    </xf>
    <xf numFmtId="0" fontId="0" fillId="0" borderId="0" xfId="0" applyAlignment="1" applyProtection="1">
      <alignment vertical="top"/>
      <protection locked="0"/>
    </xf>
    <xf numFmtId="0" fontId="7" fillId="0" borderId="0" xfId="0" applyFont="1" applyProtection="1">
      <protection locked="0"/>
    </xf>
    <xf numFmtId="0" fontId="8" fillId="0" borderId="0" xfId="0" applyFont="1" applyProtection="1">
      <protection locked="0"/>
    </xf>
    <xf numFmtId="44" fontId="0" fillId="6" borderId="17" xfId="1" applyFont="1" applyFill="1" applyBorder="1" applyProtection="1"/>
    <xf numFmtId="44" fontId="0" fillId="6" borderId="15" xfId="1" applyFont="1" applyFill="1" applyBorder="1" applyProtection="1"/>
    <xf numFmtId="44" fontId="0" fillId="7" borderId="16" xfId="1" applyFont="1" applyFill="1" applyBorder="1" applyProtection="1"/>
    <xf numFmtId="0" fontId="0" fillId="2" borderId="18" xfId="0" applyFill="1" applyBorder="1" applyAlignment="1" applyProtection="1">
      <alignment horizontal="left" vertical="top"/>
      <protection locked="0"/>
    </xf>
    <xf numFmtId="0" fontId="0" fillId="2" borderId="19" xfId="0" applyFill="1" applyBorder="1" applyAlignment="1" applyProtection="1">
      <alignment horizontal="left" vertical="top"/>
      <protection locked="0"/>
    </xf>
    <xf numFmtId="0" fontId="8" fillId="0" borderId="13" xfId="0" applyFont="1" applyBorder="1" applyAlignment="1" applyProtection="1">
      <alignment wrapText="1"/>
      <protection locked="0"/>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3" borderId="13"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left" vertical="center" wrapText="1"/>
      <protection locked="0"/>
    </xf>
    <xf numFmtId="0" fontId="0" fillId="0" borderId="13" xfId="0" applyBorder="1" applyProtection="1">
      <protection locked="0"/>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3" borderId="22"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7" fillId="3" borderId="22" xfId="0" applyFont="1" applyFill="1" applyBorder="1" applyAlignment="1" applyProtection="1">
      <alignment horizontal="left" vertical="top" wrapText="1"/>
      <protection locked="0"/>
    </xf>
    <xf numFmtId="0" fontId="7" fillId="0" borderId="12" xfId="0" applyFont="1" applyBorder="1" applyAlignment="1" applyProtection="1">
      <alignment wrapText="1"/>
      <protection locked="0"/>
    </xf>
    <xf numFmtId="0" fontId="7" fillId="0" borderId="22" xfId="0" applyFont="1" applyBorder="1" applyAlignment="1" applyProtection="1">
      <alignment horizontal="center" vertical="top" wrapText="1"/>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vertical="top"/>
      <protection locked="0"/>
    </xf>
    <xf numFmtId="0" fontId="5" fillId="10" borderId="12" xfId="0" applyFont="1" applyFill="1" applyBorder="1" applyProtection="1">
      <protection locked="0"/>
    </xf>
    <xf numFmtId="0" fontId="5" fillId="0" borderId="12" xfId="0" applyFont="1" applyBorder="1" applyAlignment="1" applyProtection="1">
      <alignment wrapText="1"/>
      <protection locked="0"/>
    </xf>
    <xf numFmtId="0" fontId="5" fillId="3" borderId="22" xfId="0" applyFont="1" applyFill="1" applyBorder="1" applyAlignment="1" applyProtection="1">
      <alignment horizontal="left" vertical="top" wrapText="1"/>
      <protection locked="0"/>
    </xf>
    <xf numFmtId="0" fontId="0" fillId="2" borderId="19" xfId="0" applyFill="1" applyBorder="1" applyProtection="1">
      <protection locked="0"/>
    </xf>
    <xf numFmtId="0" fontId="5" fillId="10" borderId="12" xfId="0" applyFont="1" applyFill="1" applyBorder="1"/>
    <xf numFmtId="0" fontId="5" fillId="11" borderId="22" xfId="0" applyFont="1" applyFill="1" applyBorder="1" applyAlignment="1">
      <alignment horizontal="center" vertical="center"/>
    </xf>
    <xf numFmtId="0" fontId="0" fillId="2" borderId="25" xfId="0" applyFill="1" applyBorder="1" applyAlignment="1" applyProtection="1">
      <alignment horizontal="left" vertical="top"/>
      <protection locked="0"/>
    </xf>
    <xf numFmtId="1" fontId="6" fillId="3" borderId="25" xfId="0" applyNumberFormat="1" applyFont="1" applyFill="1" applyBorder="1" applyProtection="1">
      <protection locked="0"/>
    </xf>
    <xf numFmtId="2" fontId="6" fillId="3" borderId="25" xfId="0" applyNumberFormat="1" applyFont="1" applyFill="1" applyBorder="1" applyAlignment="1">
      <alignment horizontal="center"/>
    </xf>
    <xf numFmtId="2" fontId="6" fillId="3" borderId="25" xfId="1" applyNumberFormat="1" applyFont="1" applyFill="1" applyBorder="1" applyProtection="1">
      <protection locked="0"/>
    </xf>
    <xf numFmtId="0" fontId="6" fillId="3" borderId="25" xfId="0" applyFont="1" applyFill="1" applyBorder="1" applyProtection="1">
      <protection locked="0"/>
    </xf>
    <xf numFmtId="0" fontId="0" fillId="10" borderId="25" xfId="0" applyFill="1" applyBorder="1" applyProtection="1">
      <protection locked="0"/>
    </xf>
    <xf numFmtId="44" fontId="6" fillId="5" borderId="25" xfId="1" applyFont="1" applyFill="1" applyBorder="1" applyProtection="1"/>
    <xf numFmtId="0" fontId="2" fillId="6" borderId="15" xfId="0" applyFont="1" applyFill="1" applyBorder="1"/>
    <xf numFmtId="0" fontId="4" fillId="0" borderId="25" xfId="0" applyFont="1" applyBorder="1" applyAlignment="1" applyProtection="1">
      <alignment horizontal="left"/>
      <protection locked="0"/>
    </xf>
    <xf numFmtId="0" fontId="6" fillId="10" borderId="25" xfId="0" applyFont="1" applyFill="1" applyBorder="1" applyAlignment="1" applyProtection="1">
      <alignment vertical="center"/>
      <protection locked="0"/>
    </xf>
    <xf numFmtId="0" fontId="6" fillId="0" borderId="25" xfId="0" applyFont="1" applyBorder="1" applyAlignment="1" applyProtection="1">
      <alignment vertical="center" wrapText="1"/>
      <protection locked="0"/>
    </xf>
    <xf numFmtId="0" fontId="6" fillId="0" borderId="25" xfId="0" applyFont="1" applyBorder="1" applyAlignment="1" applyProtection="1">
      <alignment horizontal="center" vertical="center"/>
      <protection locked="0"/>
    </xf>
    <xf numFmtId="1" fontId="6" fillId="2" borderId="25" xfId="0" applyNumberFormat="1" applyFont="1" applyFill="1" applyBorder="1" applyProtection="1">
      <protection locked="0"/>
    </xf>
    <xf numFmtId="2" fontId="6" fillId="3" borderId="25" xfId="0" applyNumberFormat="1" applyFont="1" applyFill="1" applyBorder="1" applyAlignment="1" applyProtection="1">
      <alignment horizontal="center"/>
      <protection locked="0"/>
    </xf>
    <xf numFmtId="0" fontId="0" fillId="0" borderId="25" xfId="0" applyBorder="1" applyProtection="1">
      <protection locked="0"/>
    </xf>
    <xf numFmtId="0" fontId="5" fillId="3" borderId="25" xfId="0" applyFont="1" applyFill="1" applyBorder="1" applyAlignment="1">
      <alignment horizontal="center" vertical="center"/>
    </xf>
    <xf numFmtId="0" fontId="6" fillId="3" borderId="25" xfId="0" applyFont="1" applyFill="1" applyBorder="1"/>
    <xf numFmtId="2" fontId="6" fillId="3" borderId="25" xfId="1" applyNumberFormat="1" applyFont="1" applyFill="1" applyBorder="1"/>
    <xf numFmtId="0" fontId="0" fillId="4" borderId="25" xfId="0" applyFill="1" applyBorder="1"/>
    <xf numFmtId="44" fontId="6" fillId="5" borderId="25" xfId="1" applyFont="1" applyFill="1" applyBorder="1"/>
    <xf numFmtId="0" fontId="8" fillId="0" borderId="25" xfId="0" applyFont="1" applyBorder="1" applyAlignment="1">
      <alignment wrapText="1"/>
    </xf>
    <xf numFmtId="0" fontId="0" fillId="0" borderId="25" xfId="0" applyBorder="1" applyAlignment="1">
      <alignment wrapText="1"/>
    </xf>
    <xf numFmtId="0" fontId="0" fillId="0" borderId="25" xfId="0" applyBorder="1"/>
    <xf numFmtId="0" fontId="2" fillId="4" borderId="25" xfId="0" applyFont="1" applyFill="1" applyBorder="1"/>
    <xf numFmtId="0" fontId="2" fillId="5" borderId="25" xfId="0" applyFont="1" applyFill="1" applyBorder="1"/>
    <xf numFmtId="44" fontId="0" fillId="5" borderId="25" xfId="1" applyFont="1" applyFill="1" applyBorder="1"/>
    <xf numFmtId="6" fontId="0" fillId="5" borderId="25" xfId="1" applyNumberFormat="1" applyFont="1" applyFill="1" applyBorder="1"/>
    <xf numFmtId="0" fontId="6" fillId="3" borderId="25" xfId="0" applyFont="1" applyFill="1" applyBorder="1" applyAlignment="1">
      <alignment horizontal="center"/>
    </xf>
    <xf numFmtId="0" fontId="8" fillId="0" borderId="25" xfId="0" applyFont="1" applyBorder="1"/>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2" fillId="0" borderId="0" xfId="0" applyFont="1"/>
    <xf numFmtId="0" fontId="0" fillId="2" borderId="19"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0" borderId="0" xfId="0" applyAlignment="1" applyProtection="1">
      <alignment wrapText="1"/>
      <protection locked="0"/>
    </xf>
    <xf numFmtId="0" fontId="0" fillId="2" borderId="18" xfId="0" applyFill="1" applyBorder="1" applyAlignment="1" applyProtection="1">
      <alignment horizontal="left" vertical="top" wrapText="1"/>
      <protection locked="0"/>
    </xf>
    <xf numFmtId="0" fontId="6" fillId="0" borderId="13" xfId="0" applyFont="1" applyBorder="1" applyAlignment="1" applyProtection="1">
      <alignment wrapText="1"/>
      <protection locked="0"/>
    </xf>
    <xf numFmtId="0" fontId="6" fillId="0" borderId="25" xfId="0" applyFont="1" applyBorder="1" applyAlignment="1" applyProtection="1">
      <alignment wrapText="1"/>
      <protection locked="0"/>
    </xf>
    <xf numFmtId="1" fontId="6" fillId="3" borderId="10" xfId="0" applyNumberFormat="1" applyFont="1" applyFill="1" applyBorder="1" applyProtection="1">
      <protection locked="0"/>
    </xf>
    <xf numFmtId="2" fontId="6" fillId="3" borderId="10" xfId="0" applyNumberFormat="1" applyFont="1" applyFill="1" applyBorder="1" applyAlignment="1">
      <alignment horizontal="center"/>
    </xf>
    <xf numFmtId="0" fontId="6" fillId="3" borderId="10" xfId="0" applyFont="1" applyFill="1" applyBorder="1" applyProtection="1">
      <protection locked="0"/>
    </xf>
    <xf numFmtId="0" fontId="0" fillId="10" borderId="10" xfId="0" applyFill="1" applyBorder="1" applyProtection="1">
      <protection locked="0"/>
    </xf>
    <xf numFmtId="44" fontId="6" fillId="5" borderId="10" xfId="1" applyFont="1" applyFill="1" applyBorder="1" applyProtection="1"/>
    <xf numFmtId="0" fontId="6" fillId="0" borderId="32" xfId="0" applyFont="1" applyBorder="1" applyAlignment="1" applyProtection="1">
      <alignment wrapText="1"/>
      <protection locked="0"/>
    </xf>
    <xf numFmtId="0" fontId="15" fillId="0" borderId="0" xfId="0" applyFont="1" applyAlignment="1">
      <alignment wrapText="1"/>
    </xf>
    <xf numFmtId="0" fontId="4" fillId="0" borderId="25" xfId="0" applyFont="1" applyBorder="1" applyAlignment="1" applyProtection="1">
      <alignment horizontal="left" wrapText="1"/>
      <protection locked="0"/>
    </xf>
    <xf numFmtId="0" fontId="16" fillId="12" borderId="25" xfId="0" applyFont="1" applyFill="1" applyBorder="1" applyAlignment="1" applyProtection="1">
      <alignment horizontal="left" vertical="top" wrapText="1"/>
      <protection locked="0"/>
    </xf>
    <xf numFmtId="0" fontId="6" fillId="13" borderId="25" xfId="0" applyFont="1" applyFill="1" applyBorder="1" applyAlignment="1" applyProtection="1">
      <alignment wrapText="1"/>
      <protection locked="0"/>
    </xf>
    <xf numFmtId="0" fontId="0" fillId="0" borderId="0" xfId="0" applyAlignment="1" applyProtection="1">
      <alignment vertical="top" wrapText="1"/>
      <protection locked="0"/>
    </xf>
    <xf numFmtId="0" fontId="7" fillId="0" borderId="0" xfId="0" applyFont="1" applyAlignment="1" applyProtection="1">
      <alignment wrapText="1"/>
      <protection locked="0"/>
    </xf>
    <xf numFmtId="0" fontId="8" fillId="0" borderId="0" xfId="0" applyFont="1" applyAlignment="1" applyProtection="1">
      <alignment wrapText="1"/>
      <protection locked="0"/>
    </xf>
    <xf numFmtId="8" fontId="6" fillId="5" borderId="25" xfId="1" applyNumberFormat="1" applyFont="1" applyFill="1" applyBorder="1" applyProtection="1"/>
    <xf numFmtId="0" fontId="6" fillId="0" borderId="0" xfId="0" applyFont="1" applyAlignment="1" applyProtection="1">
      <alignment wrapText="1"/>
      <protection locked="0"/>
    </xf>
    <xf numFmtId="0" fontId="17" fillId="0" borderId="0" xfId="0" applyFont="1" applyAlignment="1" applyProtection="1">
      <alignment horizontal="left" wrapText="1"/>
      <protection locked="0"/>
    </xf>
    <xf numFmtId="0" fontId="6" fillId="0" borderId="25" xfId="0" applyFont="1" applyBorder="1" applyAlignment="1" applyProtection="1">
      <alignment horizontal="center" vertical="center" wrapText="1"/>
      <protection locked="0"/>
    </xf>
    <xf numFmtId="0" fontId="16" fillId="12" borderId="25" xfId="0" applyFont="1" applyFill="1" applyBorder="1" applyAlignment="1" applyProtection="1">
      <alignment horizontal="left" vertical="top"/>
      <protection locked="0"/>
    </xf>
    <xf numFmtId="0" fontId="6" fillId="14" borderId="13" xfId="0" applyFont="1" applyFill="1" applyBorder="1" applyAlignment="1" applyProtection="1">
      <alignment wrapText="1"/>
      <protection locked="0"/>
    </xf>
    <xf numFmtId="0" fontId="0" fillId="0" borderId="0" xfId="0" applyAlignment="1">
      <alignment wrapText="1"/>
    </xf>
    <xf numFmtId="0" fontId="6" fillId="14" borderId="0" xfId="0" applyFont="1" applyFill="1" applyAlignment="1" applyProtection="1">
      <alignment wrapText="1"/>
      <protection locked="0"/>
    </xf>
    <xf numFmtId="0" fontId="0" fillId="2" borderId="34"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33"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1" fontId="6" fillId="3" borderId="12" xfId="0" applyNumberFormat="1" applyFont="1" applyFill="1" applyBorder="1" applyProtection="1">
      <protection locked="0"/>
    </xf>
    <xf numFmtId="2" fontId="6" fillId="3" borderId="12" xfId="0" applyNumberFormat="1" applyFont="1" applyFill="1" applyBorder="1" applyAlignment="1">
      <alignment horizontal="center"/>
    </xf>
    <xf numFmtId="0" fontId="6" fillId="3" borderId="12" xfId="0" applyFont="1" applyFill="1" applyBorder="1" applyProtection="1">
      <protection locked="0"/>
    </xf>
    <xf numFmtId="0" fontId="0" fillId="10" borderId="12" xfId="0" applyFill="1" applyBorder="1" applyProtection="1">
      <protection locked="0"/>
    </xf>
    <xf numFmtId="44" fontId="6" fillId="5" borderId="12" xfId="1" applyFont="1" applyFill="1" applyBorder="1" applyProtection="1"/>
    <xf numFmtId="0" fontId="6" fillId="0" borderId="22" xfId="0" applyFont="1" applyBorder="1" applyAlignment="1" applyProtection="1">
      <alignment wrapText="1"/>
      <protection locked="0"/>
    </xf>
    <xf numFmtId="0" fontId="0" fillId="14" borderId="0" xfId="0" applyFill="1" applyAlignment="1" applyProtection="1">
      <alignment horizontal="left" vertical="top"/>
      <protection locked="0"/>
    </xf>
    <xf numFmtId="1" fontId="6" fillId="14" borderId="0" xfId="0" applyNumberFormat="1" applyFont="1" applyFill="1" applyProtection="1">
      <protection locked="0"/>
    </xf>
    <xf numFmtId="2" fontId="6" fillId="14" borderId="0" xfId="0" applyNumberFormat="1" applyFont="1" applyFill="1" applyAlignment="1">
      <alignment horizontal="center"/>
    </xf>
    <xf numFmtId="0" fontId="6" fillId="14" borderId="0" xfId="0" applyFont="1" applyFill="1" applyProtection="1">
      <protection locked="0"/>
    </xf>
    <xf numFmtId="0" fontId="0" fillId="14" borderId="0" xfId="0" applyFill="1" applyProtection="1">
      <protection locked="0"/>
    </xf>
    <xf numFmtId="44" fontId="6" fillId="14" borderId="0" xfId="1" applyFont="1" applyFill="1" applyBorder="1" applyProtection="1"/>
    <xf numFmtId="1" fontId="6" fillId="10" borderId="25" xfId="0" applyNumberFormat="1" applyFont="1" applyFill="1" applyBorder="1" applyProtection="1">
      <protection locked="0"/>
    </xf>
    <xf numFmtId="2" fontId="6" fillId="10" borderId="25" xfId="0" applyNumberFormat="1" applyFont="1" applyFill="1" applyBorder="1" applyAlignment="1">
      <alignment horizontal="center"/>
    </xf>
    <xf numFmtId="2" fontId="6" fillId="10" borderId="25" xfId="1" applyNumberFormat="1" applyFont="1" applyFill="1" applyBorder="1" applyProtection="1">
      <protection locked="0"/>
    </xf>
    <xf numFmtId="0" fontId="6" fillId="10" borderId="25" xfId="0" applyFont="1" applyFill="1" applyBorder="1" applyProtection="1">
      <protection locked="0"/>
    </xf>
    <xf numFmtId="44" fontId="6" fillId="10" borderId="25" xfId="1" applyFont="1" applyFill="1" applyBorder="1" applyProtection="1"/>
    <xf numFmtId="0" fontId="3" fillId="8" borderId="1" xfId="0" applyFont="1" applyFill="1" applyBorder="1" applyAlignment="1" applyProtection="1">
      <alignment horizontal="center" vertical="center"/>
      <protection locked="0"/>
    </xf>
    <xf numFmtId="0" fontId="3" fillId="8" borderId="2" xfId="0" applyFont="1" applyFill="1" applyBorder="1" applyAlignment="1" applyProtection="1">
      <alignment horizontal="center" vertical="center"/>
      <protection locked="0"/>
    </xf>
    <xf numFmtId="0" fontId="3" fillId="8" borderId="3" xfId="0" applyFont="1" applyFill="1" applyBorder="1" applyAlignment="1" applyProtection="1">
      <alignment horizontal="center" vertical="center"/>
      <protection locked="0"/>
    </xf>
    <xf numFmtId="0" fontId="3" fillId="8" borderId="0" xfId="0" applyFont="1" applyFill="1" applyAlignment="1" applyProtection="1">
      <alignment horizontal="center" vertical="center"/>
      <protection locked="0"/>
    </xf>
    <xf numFmtId="0" fontId="4" fillId="0" borderId="25" xfId="0" applyFont="1" applyBorder="1" applyAlignment="1" applyProtection="1">
      <alignment horizontal="left"/>
      <protection locked="0"/>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5" xfId="0" applyFont="1" applyFill="1" applyBorder="1" applyAlignment="1">
      <alignment horizontal="center"/>
    </xf>
    <xf numFmtId="0" fontId="5" fillId="3" borderId="25" xfId="0" applyFont="1" applyFill="1" applyBorder="1" applyAlignment="1">
      <alignment horizontal="center" vertical="center" wrapText="1"/>
    </xf>
    <xf numFmtId="0" fontId="2" fillId="4" borderId="10" xfId="0" applyFont="1" applyFill="1" applyBorder="1" applyAlignment="1">
      <alignment horizontal="center"/>
    </xf>
    <xf numFmtId="0" fontId="2" fillId="4" borderId="12" xfId="0" applyFont="1" applyFill="1" applyBorder="1" applyAlignment="1">
      <alignment horizontal="center"/>
    </xf>
    <xf numFmtId="0" fontId="5" fillId="5" borderId="25" xfId="0" applyFont="1" applyFill="1" applyBorder="1" applyAlignment="1">
      <alignment horizontal="center" vertical="center" wrapText="1"/>
    </xf>
    <xf numFmtId="0" fontId="2" fillId="3" borderId="13" xfId="0" applyFont="1" applyFill="1" applyBorder="1" applyAlignment="1">
      <alignment horizontal="center"/>
    </xf>
    <xf numFmtId="0" fontId="2" fillId="3" borderId="18" xfId="0" applyFont="1" applyFill="1" applyBorder="1" applyAlignment="1">
      <alignment horizontal="center"/>
    </xf>
    <xf numFmtId="0" fontId="2" fillId="3" borderId="19" xfId="0" applyFont="1" applyFill="1" applyBorder="1" applyAlignment="1">
      <alignment horizontal="center"/>
    </xf>
    <xf numFmtId="0" fontId="0" fillId="0" borderId="13"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3" fillId="8" borderId="1"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0" xfId="0" applyFont="1" applyFill="1" applyAlignment="1">
      <alignment horizontal="center" vertical="center"/>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4" fillId="0" borderId="7" xfId="0" applyFont="1" applyBorder="1" applyAlignment="1">
      <alignment horizontal="left"/>
    </xf>
    <xf numFmtId="0" fontId="4" fillId="0" borderId="8" xfId="0" applyFont="1" applyBorder="1" applyAlignment="1">
      <alignment horizontal="left"/>
    </xf>
    <xf numFmtId="0" fontId="4" fillId="0" borderId="20" xfId="0" applyFont="1" applyBorder="1" applyAlignment="1">
      <alignment horizontal="left"/>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5" xfId="0" applyFont="1" applyFill="1" applyBorder="1" applyAlignment="1">
      <alignment horizontal="center" wrapText="1"/>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0" fillId="9" borderId="10" xfId="0" applyFill="1" applyBorder="1" applyAlignment="1">
      <alignment horizontal="center"/>
    </xf>
    <xf numFmtId="0" fontId="0" fillId="9" borderId="12" xfId="0" applyFill="1" applyBorder="1" applyAlignment="1">
      <alignment horizontal="center"/>
    </xf>
    <xf numFmtId="2" fontId="6" fillId="3" borderId="25" xfId="0" applyNumberFormat="1" applyFont="1" applyFill="1" applyBorder="1" applyAlignment="1" applyProtection="1">
      <alignment horizontal="center"/>
    </xf>
    <xf numFmtId="0" fontId="5" fillId="11" borderId="22" xfId="0" applyFont="1" applyFill="1" applyBorder="1" applyAlignment="1">
      <alignment horizontal="center" vertical="center" wrapText="1"/>
    </xf>
    <xf numFmtId="0" fontId="5" fillId="0" borderId="22" xfId="0" applyFont="1" applyBorder="1" applyAlignment="1" applyProtection="1">
      <alignment horizontal="center" vertical="top" wrapText="1"/>
      <protection locked="0"/>
    </xf>
    <xf numFmtId="0" fontId="0" fillId="10" borderId="19" xfId="0" applyFill="1" applyBorder="1" applyAlignment="1" applyProtection="1">
      <alignment horizontal="left" vertical="top" wrapText="1"/>
      <protection locked="0"/>
    </xf>
    <xf numFmtId="0" fontId="0" fillId="10" borderId="25" xfId="0" applyFill="1" applyBorder="1" applyAlignment="1" applyProtection="1">
      <alignment horizontal="left" vertical="top"/>
      <protection locked="0"/>
    </xf>
    <xf numFmtId="0" fontId="6" fillId="10" borderId="13" xfId="0" applyFont="1" applyFill="1" applyBorder="1" applyAlignment="1" applyProtection="1">
      <alignment wrapText="1"/>
      <protection locked="0"/>
    </xf>
  </cellXfs>
  <cellStyles count="2">
    <cellStyle name="Currency" xfId="1" builtinId="4"/>
    <cellStyle name="Normal" xfId="0" builtinId="0"/>
  </cellStyles>
  <dxfs count="147">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ont>
        <strike val="0"/>
        <outline val="0"/>
        <shadow val="0"/>
        <u val="none"/>
        <vertAlign val="baseline"/>
        <color auto="1"/>
        <name val="Calibri"/>
        <family val="2"/>
        <scheme val="minor"/>
      </font>
      <alignment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color auto="1"/>
        <name val="Calibri"/>
        <family val="2"/>
        <scheme val="minor"/>
      </font>
      <alignment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bottom style="thin">
          <color indexed="64"/>
        </bottom>
      </border>
    </dxf>
    <dxf>
      <border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outline val="0"/>
        <shadow val="0"/>
        <u val="none"/>
        <vertAlign val="baseline"/>
        <sz val="11"/>
        <color auto="1"/>
        <name val="Calibri"/>
        <family val="2"/>
        <scheme val="minor"/>
      </font>
      <alignment vertical="center" textRotation="0" indent="0" justifyLastLine="0" shrinkToFit="0" readingOrder="0"/>
    </dxf>
    <dxf>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auto="1"/>
        </left>
        <right style="thin">
          <color indexed="64"/>
        </right>
        <top style="thin">
          <color indexed="64"/>
        </top>
        <bottom style="thin">
          <color indexed="64"/>
        </bottom>
      </border>
    </dxf>
    <dxf>
      <border outline="0">
        <bottom style="thin">
          <color indexed="64"/>
        </bottom>
      </border>
    </dxf>
    <dxf>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outline val="0"/>
        <shadow val="0"/>
        <u val="none"/>
        <vertAlign val="baseline"/>
        <sz val="11"/>
        <color auto="1"/>
        <name val="Calibri"/>
        <family val="2"/>
        <scheme val="minor"/>
      </font>
      <alignment vertical="center" textRotation="0" indent="0" justifyLastLine="0" shrinkToFit="0" readingOrder="0"/>
    </dxf>
    <dxf>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auto="1"/>
        </left>
        <right style="thin">
          <color indexed="64"/>
        </right>
        <top style="thin">
          <color indexed="64"/>
        </top>
        <bottom style="thin">
          <color indexed="64"/>
        </bottom>
      </border>
    </dxf>
    <dxf>
      <border outline="0">
        <bottom style="thin">
          <color indexed="64"/>
        </bottom>
      </border>
    </dxf>
    <dxf>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Calibri"/>
        <family val="2"/>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outline val="0"/>
        <shadow val="0"/>
        <u val="none"/>
        <vertAlign val="baseline"/>
        <sz val="11"/>
        <color auto="1"/>
        <name val="Calibri"/>
        <family val="2"/>
        <scheme val="minor"/>
      </font>
      <alignment vertical="center" textRotation="0" indent="0" justifyLastLine="0" shrinkToFit="0" readingOrder="0"/>
    </dxf>
    <dxf>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auto="1"/>
        </left>
        <right style="thin">
          <color indexed="64"/>
        </right>
        <top style="thin">
          <color indexed="64"/>
        </top>
        <bottom style="thin">
          <color indexed="64"/>
        </bottom>
      </border>
    </dxf>
    <dxf>
      <border outline="0">
        <bottom style="thin">
          <color indexed="64"/>
        </bottom>
      </border>
    </dxf>
    <dxf>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Calibri"/>
        <family val="2"/>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2" formatCode="0.00"/>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7" tint="0.79998168889431442"/>
        </patternFill>
      </fill>
      <alignment horizontal="left" vertical="top" textRotation="0" wrapText="0" indent="0" justifyLastLine="0" shrinkToFit="0" readingOrder="0"/>
      <border diagonalUp="0" diagonalDown="0">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outline val="0"/>
        <shadow val="0"/>
        <u val="none"/>
        <vertAlign val="baseline"/>
        <sz val="11"/>
        <color auto="1"/>
        <name val="Calibri"/>
        <family val="2"/>
        <scheme val="minor"/>
      </font>
      <alignment vertical="center" textRotation="0" indent="0" justifyLastLine="0" shrinkToFit="0" readingOrder="0"/>
    </dxf>
    <dxf>
      <font>
        <b/>
        <i val="0"/>
        <strike val="0"/>
        <condense val="0"/>
        <extend val="0"/>
        <outline val="0"/>
        <shadow val="0"/>
        <u val="none"/>
        <vertAlign val="baseline"/>
        <sz val="11"/>
        <color theme="1"/>
        <name val="Calibri"/>
        <scheme val="minor"/>
      </font>
    </dxf>
    <dxf>
      <numFmt numFmtId="34" formatCode="_-&quot;£&quot;* #,##0.00_-;\-&quot;£&quot;* #,##0.00_-;_-&quot;£&quot;* &quot;-&quot;??_-;_-@_-"/>
    </dxf>
    <dxf>
      <font>
        <b/>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31750</xdr:colOff>
          <xdr:row>5</xdr:row>
          <xdr:rowOff>114300</xdr:rowOff>
        </xdr:from>
        <xdr:to>
          <xdr:col>0</xdr:col>
          <xdr:colOff>1962150</xdr:colOff>
          <xdr:row>5</xdr:row>
          <xdr:rowOff>409575</xdr:rowOff>
        </xdr:to>
        <xdr:sp macro="" textlink="">
          <xdr:nvSpPr>
            <xdr:cNvPr id="1025" name="CommandButton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6350</xdr:rowOff>
    </xdr:from>
    <xdr:ext cx="13773150" cy="649605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0" y="6350"/>
          <a:ext cx="13773150" cy="64960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rtl="0" fontAlgn="base"/>
          <a:r>
            <a:rPr lang="en-GB" sz="1100" b="0" i="0" u="sng">
              <a:solidFill>
                <a:schemeClr val="tx1"/>
              </a:solidFill>
              <a:effectLst/>
              <a:latin typeface="Arial" panose="020B0604020202020204" pitchFamily="34" charset="0"/>
              <a:ea typeface="+mn-ea"/>
              <a:cs typeface="Arial" panose="020B0604020202020204" pitchFamily="34" charset="0"/>
            </a:rPr>
            <a:t>Provision Map Guidance – Individual Provision Maps</a:t>
          </a:r>
          <a:r>
            <a:rPr lang="en-GB" sz="1100" b="0" i="0">
              <a:solidFill>
                <a:schemeClr val="tx1"/>
              </a:solidFill>
              <a:effectLst/>
              <a:latin typeface="Arial" panose="020B0604020202020204" pitchFamily="34" charset="0"/>
              <a:ea typeface="+mn-ea"/>
              <a:cs typeface="Arial" panose="020B0604020202020204" pitchFamily="34" charset="0"/>
            </a:rPr>
            <a:t> </a:t>
          </a:r>
        </a:p>
        <a:p>
          <a:pPr rtl="0" fontAlgn="base"/>
          <a:r>
            <a:rPr lang="en-GB" sz="1100" b="0" i="0">
              <a:solidFill>
                <a:schemeClr val="tx1"/>
              </a:solidFill>
              <a:effectLst/>
              <a:latin typeface="Arial" panose="020B0604020202020204" pitchFamily="34" charset="0"/>
              <a:ea typeface="+mn-ea"/>
              <a:cs typeface="Arial" panose="020B0604020202020204" pitchFamily="34" charset="0"/>
            </a:rPr>
            <a:t>A costed provision map intends to support the graduated approach by recording the special educational provision. </a:t>
          </a:r>
        </a:p>
        <a:p>
          <a:pPr rtl="0" fontAlgn="base"/>
          <a:endParaRPr lang="en-GB" sz="1100" b="0" i="0">
            <a:solidFill>
              <a:schemeClr val="tx1"/>
            </a:solidFill>
            <a:effectLst/>
            <a:latin typeface="Arial" panose="020B0604020202020204" pitchFamily="34" charset="0"/>
            <a:ea typeface="+mn-ea"/>
            <a:cs typeface="Arial" panose="020B0604020202020204" pitchFamily="34" charset="0"/>
          </a:endParaRPr>
        </a:p>
        <a:p>
          <a:pPr rtl="0" fontAlgn="base"/>
          <a:r>
            <a:rPr lang="en-GB" sz="1100" b="0" i="0">
              <a:solidFill>
                <a:schemeClr val="tx1"/>
              </a:solidFill>
              <a:effectLst/>
              <a:latin typeface="Arial" panose="020B0604020202020204" pitchFamily="34" charset="0"/>
              <a:ea typeface="+mn-ea"/>
              <a:cs typeface="Arial" panose="020B0604020202020204" pitchFamily="34" charset="0"/>
            </a:rPr>
            <a:t>DO:</a:t>
          </a:r>
        </a:p>
        <a:p>
          <a:pPr rtl="0" fontAlgn="base"/>
          <a:endParaRPr lang="en-GB" sz="1100" b="0" i="0">
            <a:solidFill>
              <a:schemeClr val="tx1"/>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tx1"/>
              </a:solidFill>
              <a:effectLst/>
              <a:latin typeface="Arial" panose="020B0604020202020204" pitchFamily="34" charset="0"/>
              <a:ea typeface="+mn-ea"/>
              <a:cs typeface="Arial" panose="020B0604020202020204" pitchFamily="34" charset="0"/>
            </a:rPr>
            <a:t>Start at the very beginning - consider any</a:t>
          </a:r>
          <a:r>
            <a:rPr lang="en-GB" sz="1100" b="0" i="0" baseline="0">
              <a:solidFill>
                <a:schemeClr val="tx1"/>
              </a:solidFill>
              <a:effectLst/>
              <a:latin typeface="Arial" panose="020B0604020202020204" pitchFamily="34" charset="0"/>
              <a:ea typeface="+mn-ea"/>
              <a:cs typeface="Arial" panose="020B0604020202020204" pitchFamily="34" charset="0"/>
            </a:rPr>
            <a:t> personalised provision in place for the child/young person as soon as they come onto site, e.g. Morning meet and greet (it may help to break down the child/young person's time in school and the level of support/provision at each point throughout the day).</a:t>
          </a:r>
          <a:endParaRPr lang="en-GB" sz="1100" b="0" i="0">
            <a:solidFill>
              <a:schemeClr val="tx1"/>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tx1"/>
              </a:solidFill>
              <a:effectLst/>
              <a:latin typeface="Arial" panose="020B0604020202020204" pitchFamily="34" charset="0"/>
              <a:ea typeface="+mn-ea"/>
              <a:cs typeface="Arial" panose="020B0604020202020204" pitchFamily="34" charset="0"/>
            </a:rPr>
            <a:t>Include any provision which is ‘additional to’ and ‘different from’ what is available for all pupils as part of the universal offer.  </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tx1"/>
              </a:solidFill>
              <a:effectLst/>
              <a:latin typeface="Arial" panose="020B0604020202020204" pitchFamily="34" charset="0"/>
              <a:ea typeface="+mn-ea"/>
              <a:cs typeface="Arial" panose="020B0604020202020204" pitchFamily="34" charset="0"/>
            </a:rPr>
            <a:t>Be explicit about the</a:t>
          </a:r>
          <a:r>
            <a:rPr lang="en-GB" sz="1100" b="0" i="0" baseline="0">
              <a:solidFill>
                <a:schemeClr val="tx1"/>
              </a:solidFill>
              <a:effectLst/>
              <a:latin typeface="Arial" panose="020B0604020202020204" pitchFamily="34" charset="0"/>
              <a:ea typeface="+mn-ea"/>
              <a:cs typeface="Arial" panose="020B0604020202020204" pitchFamily="34" charset="0"/>
            </a:rPr>
            <a:t> type of support being delivered and the skill that it might be targeting and note it in the comments section, this is particularly important where '1:1 support' or 'Adult support' is identified as the provision - stipulate what the adult is supporting with e.g. direct instruction/modelling of the task, support with emotional regulation etc.</a:t>
          </a:r>
          <a:endParaRPr lang="en-GB" sz="1100" b="0" i="0">
            <a:solidFill>
              <a:schemeClr val="tx1"/>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tx1"/>
              </a:solidFill>
              <a:effectLst/>
              <a:latin typeface="Arial" panose="020B0604020202020204" pitchFamily="34" charset="0"/>
              <a:ea typeface="+mn-ea"/>
              <a:cs typeface="Arial" panose="020B0604020202020204" pitchFamily="34" charset="0"/>
            </a:rPr>
            <a:t>Ensure provision reflects</a:t>
          </a:r>
          <a:r>
            <a:rPr lang="en-GB" sz="1100" b="0" i="0" baseline="0">
              <a:solidFill>
                <a:schemeClr val="tx1"/>
              </a:solidFill>
              <a:effectLst/>
              <a:latin typeface="Arial" panose="020B0604020202020204" pitchFamily="34" charset="0"/>
              <a:ea typeface="+mn-ea"/>
              <a:cs typeface="Arial" panose="020B0604020202020204" pitchFamily="34" charset="0"/>
            </a:rPr>
            <a:t> the advice given in reports from other professionals such as EPs, advisory teachers, SALT etc. and reference this in the 'comments' column, e.g. 'Cool Kids as recommended by Outreach'.</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baseline="0">
              <a:solidFill>
                <a:schemeClr val="tx1"/>
              </a:solidFill>
              <a:effectLst/>
              <a:latin typeface="Arial" panose="020B0604020202020204" pitchFamily="34" charset="0"/>
              <a:ea typeface="+mn-ea"/>
              <a:cs typeface="Arial" panose="020B0604020202020204" pitchFamily="34" charset="0"/>
            </a:rPr>
            <a:t>Include targeted support </a:t>
          </a:r>
          <a:r>
            <a:rPr lang="en-GB" sz="1100" b="0" i="0">
              <a:solidFill>
                <a:schemeClr val="tx1"/>
              </a:solidFill>
              <a:effectLst/>
              <a:latin typeface="Arial" panose="020B0604020202020204" pitchFamily="34" charset="0"/>
              <a:ea typeface="+mn-ea"/>
              <a:cs typeface="Arial" panose="020B0604020202020204" pitchFamily="34" charset="0"/>
            </a:rPr>
            <a:t>(interventions), in-class support and support during unstructured times within the usual school day (it does not include extra-curricular activities)</a:t>
          </a:r>
          <a:r>
            <a:rPr lang="en-GB" sz="1100" b="0" i="0" baseline="0">
              <a:solidFill>
                <a:schemeClr val="tx1"/>
              </a:solidFill>
              <a:effectLst/>
              <a:latin typeface="Arial" panose="020B0604020202020204" pitchFamily="34" charset="0"/>
              <a:ea typeface="+mn-ea"/>
              <a:cs typeface="Arial" panose="020B0604020202020204" pitchFamily="34" charset="0"/>
            </a:rPr>
            <a:t> </a:t>
          </a:r>
          <a:r>
            <a:rPr lang="en-GB" sz="1100" b="0" i="0">
              <a:solidFill>
                <a:schemeClr val="tx1"/>
              </a:solidFill>
              <a:effectLst/>
              <a:latin typeface="Arial" panose="020B0604020202020204" pitchFamily="34" charset="0"/>
              <a:ea typeface="+mn-ea"/>
              <a:cs typeface="Arial" panose="020B0604020202020204" pitchFamily="34" charset="0"/>
            </a:rPr>
            <a:t>to develop their knowledge, understanding and skills. E.g.</a:t>
          </a:r>
          <a:r>
            <a:rPr lang="en-GB" sz="1100" b="0" i="0" baseline="0">
              <a:solidFill>
                <a:schemeClr val="tx1"/>
              </a:solidFill>
              <a:effectLst/>
              <a:latin typeface="Arial" panose="020B0604020202020204" pitchFamily="34" charset="0"/>
              <a:ea typeface="+mn-ea"/>
              <a:cs typeface="Arial" panose="020B0604020202020204" pitchFamily="34" charset="0"/>
            </a:rPr>
            <a:t> </a:t>
          </a:r>
          <a:r>
            <a:rPr lang="en-GB" sz="1100" b="0" i="0">
              <a:solidFill>
                <a:schemeClr val="tx1"/>
              </a:solidFill>
              <a:effectLst/>
              <a:latin typeface="Arial" panose="020B0604020202020204" pitchFamily="34" charset="0"/>
              <a:ea typeface="+mn-ea"/>
              <a:cs typeface="Arial" panose="020B0604020202020204" pitchFamily="34" charset="0"/>
            </a:rPr>
            <a:t>A lunchtime club designed for pupils with social communication difficulties and who find unstructured times difficult. </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tx1"/>
              </a:solidFill>
              <a:effectLst/>
              <a:latin typeface="Arial" panose="020B0604020202020204" pitchFamily="34" charset="0"/>
              <a:ea typeface="+mn-ea"/>
              <a:cs typeface="Arial" panose="020B0604020202020204" pitchFamily="34" charset="0"/>
            </a:rPr>
            <a:t>Inlcude involvment from</a:t>
          </a:r>
          <a:r>
            <a:rPr lang="en-GB" sz="1100" b="0" i="0" baseline="0">
              <a:solidFill>
                <a:schemeClr val="tx1"/>
              </a:solidFill>
              <a:effectLst/>
              <a:latin typeface="Arial" panose="020B0604020202020204" pitchFamily="34" charset="0"/>
              <a:ea typeface="+mn-ea"/>
              <a:cs typeface="Arial" panose="020B0604020202020204" pitchFamily="34" charset="0"/>
            </a:rPr>
            <a:t> </a:t>
          </a:r>
          <a:r>
            <a:rPr lang="en-GB" sz="1100" b="0" i="0">
              <a:solidFill>
                <a:schemeClr val="tx1"/>
              </a:solidFill>
              <a:effectLst/>
              <a:latin typeface="Arial" panose="020B0604020202020204" pitchFamily="34" charset="0"/>
              <a:ea typeface="+mn-ea"/>
              <a:cs typeface="Arial" panose="020B0604020202020204" pitchFamily="34" charset="0"/>
            </a:rPr>
            <a:t>external agencies such as speech and language therapy, educational psychology </a:t>
          </a:r>
          <a:r>
            <a:rPr lang="en-GB" sz="1100" b="1" i="0">
              <a:solidFill>
                <a:schemeClr val="tx1"/>
              </a:solidFill>
              <a:effectLst/>
              <a:latin typeface="Arial" panose="020B0604020202020204" pitchFamily="34" charset="0"/>
              <a:ea typeface="+mn-ea"/>
              <a:cs typeface="Arial" panose="020B0604020202020204" pitchFamily="34" charset="0"/>
            </a:rPr>
            <a:t>if</a:t>
          </a:r>
          <a:r>
            <a:rPr lang="en-GB" sz="1100" b="0" i="0">
              <a:solidFill>
                <a:schemeClr val="tx1"/>
              </a:solidFill>
              <a:effectLst/>
              <a:latin typeface="Arial" panose="020B0604020202020204" pitchFamily="34" charset="0"/>
              <a:ea typeface="+mn-ea"/>
              <a:cs typeface="Arial" panose="020B0604020202020204" pitchFamily="34" charset="0"/>
            </a:rPr>
            <a:t> they are providing a specific direct, therapeutic intervention or training for a complex individual identified need.</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tx1"/>
              </a:solidFill>
              <a:effectLst/>
              <a:latin typeface="Arial" panose="020B0604020202020204" pitchFamily="34" charset="0"/>
              <a:ea typeface="+mn-ea"/>
              <a:cs typeface="Arial" panose="020B0604020202020204" pitchFamily="34" charset="0"/>
            </a:rPr>
            <a:t>Regularly review the costed provision map to ensure it is updated as things change and interventions start and stop</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tx1"/>
              </a:solidFill>
              <a:effectLst/>
              <a:latin typeface="Arial" panose="020B0604020202020204" pitchFamily="34" charset="0"/>
              <a:ea typeface="+mn-ea"/>
              <a:cs typeface="Arial" panose="020B0604020202020204" pitchFamily="34" charset="0"/>
            </a:rPr>
            <a:t>Include in the 'comments' column the impact of the provision e.g. </a:t>
          </a:r>
          <a:r>
            <a:rPr lang="en-GB" sz="1100">
              <a:solidFill>
                <a:schemeClr val="tx1"/>
              </a:solidFill>
              <a:effectLst/>
              <a:latin typeface="Arial" panose="020B0604020202020204" pitchFamily="34" charset="0"/>
              <a:ea typeface="+mn-ea"/>
              <a:cs typeface="Arial" panose="020B0604020202020204" pitchFamily="34" charset="0"/>
            </a:rPr>
            <a:t>e.g. '</a:t>
          </a:r>
          <a:r>
            <a:rPr lang="en-GB" sz="1100" i="1">
              <a:solidFill>
                <a:schemeClr val="tx1"/>
              </a:solidFill>
              <a:effectLst/>
              <a:latin typeface="Arial" panose="020B0604020202020204" pitchFamily="34" charset="0"/>
              <a:ea typeface="+mn-ea"/>
              <a:cs typeface="Arial" panose="020B0604020202020204" pitchFamily="34" charset="0"/>
            </a:rPr>
            <a:t>This enables X to transition successfully from home to school with minimal distress' </a:t>
          </a:r>
          <a:r>
            <a:rPr lang="en-GB" sz="1100">
              <a:solidFill>
                <a:schemeClr val="tx1"/>
              </a:solidFill>
              <a:effectLst/>
              <a:latin typeface="Arial" panose="020B0604020202020204" pitchFamily="34" charset="0"/>
              <a:ea typeface="+mn-ea"/>
              <a:cs typeface="Arial" panose="020B0604020202020204" pitchFamily="34" charset="0"/>
            </a:rPr>
            <a:t>or,</a:t>
          </a:r>
          <a:r>
            <a:rPr lang="en-GB" sz="1100" baseline="0">
              <a:solidFill>
                <a:schemeClr val="tx1"/>
              </a:solidFill>
              <a:effectLst/>
              <a:latin typeface="Arial" panose="020B0604020202020204" pitchFamily="34" charset="0"/>
              <a:ea typeface="+mn-ea"/>
              <a:cs typeface="Arial" panose="020B0604020202020204" pitchFamily="34" charset="0"/>
            </a:rPr>
            <a:t> '</a:t>
          </a:r>
          <a:r>
            <a:rPr lang="en-GB" sz="1100" i="1">
              <a:solidFill>
                <a:schemeClr val="tx1"/>
              </a:solidFill>
              <a:effectLst/>
              <a:latin typeface="Arial" panose="020B0604020202020204" pitchFamily="34" charset="0"/>
              <a:ea typeface="+mn-ea"/>
              <a:cs typeface="Arial" panose="020B0604020202020204" pitchFamily="34" charset="0"/>
            </a:rPr>
            <a:t>Despite this support, X struggles to remain regulated and can get distressed leading to physical outbursts that require additional adult support to ensure the safety of X and those around them</a:t>
          </a:r>
          <a:r>
            <a:rPr lang="en-GB" sz="1100">
              <a:solidFill>
                <a:schemeClr val="tx1"/>
              </a:solidFill>
              <a:effectLst/>
              <a:latin typeface="Arial" panose="020B0604020202020204" pitchFamily="34" charset="0"/>
              <a:ea typeface="+mn-ea"/>
              <a:cs typeface="Arial" panose="020B0604020202020204" pitchFamily="34" charset="0"/>
            </a:rPr>
            <a:t>.'</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a:solidFill>
                <a:schemeClr val="tx1"/>
              </a:solidFill>
              <a:effectLst/>
              <a:latin typeface="Arial" panose="020B0604020202020204" pitchFamily="34" charset="0"/>
              <a:ea typeface="+mn-ea"/>
              <a:cs typeface="Arial" panose="020B0604020202020204" pitchFamily="34" charset="0"/>
            </a:rPr>
            <a:t>Use a costed provision map to evidence the specialist provision put in place over the last 12 months for a CYP where a referral to the Inclusion Support</a:t>
          </a:r>
          <a:r>
            <a:rPr lang="en-GB" sz="1100" baseline="0">
              <a:solidFill>
                <a:schemeClr val="tx1"/>
              </a:solidFill>
              <a:effectLst/>
              <a:latin typeface="Arial" panose="020B0604020202020204" pitchFamily="34" charset="0"/>
              <a:ea typeface="+mn-ea"/>
              <a:cs typeface="Arial" panose="020B0604020202020204" pitchFamily="34" charset="0"/>
            </a:rPr>
            <a:t> and Alternative Provision Panel (</a:t>
          </a:r>
          <a:r>
            <a:rPr lang="en-GB" sz="1100">
              <a:solidFill>
                <a:schemeClr val="tx1"/>
              </a:solidFill>
              <a:effectLst/>
              <a:latin typeface="Arial" panose="020B0604020202020204" pitchFamily="34" charset="0"/>
              <a:ea typeface="+mn-ea"/>
              <a:cs typeface="Arial" panose="020B0604020202020204" pitchFamily="34" charset="0"/>
            </a:rPr>
            <a:t>ISAPP) or a request for statutory assessment is being considered</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a:solidFill>
                <a:schemeClr val="tx1"/>
              </a:solidFill>
              <a:effectLst/>
              <a:latin typeface="Arial" panose="020B0604020202020204" pitchFamily="34" charset="0"/>
              <a:ea typeface="+mn-ea"/>
              <a:cs typeface="Arial" panose="020B0604020202020204" pitchFamily="34" charset="0"/>
            </a:rPr>
            <a:t>Contact the SEND and Inclusion</a:t>
          </a:r>
          <a:r>
            <a:rPr lang="en-GB" sz="1100" baseline="0">
              <a:solidFill>
                <a:schemeClr val="tx1"/>
              </a:solidFill>
              <a:effectLst/>
              <a:latin typeface="Arial" panose="020B0604020202020204" pitchFamily="34" charset="0"/>
              <a:ea typeface="+mn-ea"/>
              <a:cs typeface="Arial" panose="020B0604020202020204" pitchFamily="34" charset="0"/>
            </a:rPr>
            <a:t> Support Officers if you are having difficulties with a costed provision map </a:t>
          </a:r>
          <a:r>
            <a:rPr lang="en-GB" sz="1100" b="1" baseline="0">
              <a:solidFill>
                <a:schemeClr val="tx1"/>
              </a:solidFill>
              <a:effectLst/>
              <a:latin typeface="Arial" panose="020B0604020202020204" pitchFamily="34" charset="0"/>
              <a:ea typeface="+mn-ea"/>
              <a:cs typeface="Arial" panose="020B0604020202020204" pitchFamily="34" charset="0"/>
            </a:rPr>
            <a:t>sendinclusionofficers@wolverhampton.gov.uk</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1" i="0">
            <a:solidFill>
              <a:schemeClr val="tx1"/>
            </a:solidFill>
            <a:effectLst/>
            <a:latin typeface="Arial" panose="020B0604020202020204" pitchFamily="34" charset="0"/>
            <a:ea typeface="+mn-ea"/>
            <a:cs typeface="Arial" panose="020B0604020202020204" pitchFamily="34" charset="0"/>
          </a:endParaRPr>
        </a:p>
        <a:p>
          <a:pPr rtl="0" fontAlgn="base"/>
          <a:r>
            <a:rPr lang="en-GB" sz="1100" b="0" i="0">
              <a:solidFill>
                <a:schemeClr val="tx1"/>
              </a:solidFill>
              <a:effectLst/>
              <a:latin typeface="Arial" panose="020B0604020202020204" pitchFamily="34" charset="0"/>
              <a:ea typeface="+mn-ea"/>
              <a:cs typeface="Arial" panose="020B0604020202020204" pitchFamily="34" charset="0"/>
            </a:rPr>
            <a:t>DON'T:</a:t>
          </a:r>
        </a:p>
        <a:p>
          <a:pPr rtl="0" fontAlgn="base"/>
          <a:endParaRPr lang="en-GB" sz="1100" b="0" i="0">
            <a:solidFill>
              <a:schemeClr val="tx1"/>
            </a:solidFill>
            <a:effectLst/>
            <a:latin typeface="Arial" panose="020B0604020202020204" pitchFamily="34" charset="0"/>
            <a:ea typeface="+mn-ea"/>
            <a:cs typeface="Arial" panose="020B0604020202020204" pitchFamily="34" charset="0"/>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baseline="0">
              <a:solidFill>
                <a:schemeClr val="tx1"/>
              </a:solidFill>
              <a:effectLst/>
              <a:latin typeface="Arial" panose="020B0604020202020204" pitchFamily="34" charset="0"/>
              <a:ea typeface="+mn-ea"/>
              <a:cs typeface="Arial" panose="020B0604020202020204" pitchFamily="34" charset="0"/>
            </a:rPr>
            <a:t>Exceed the number of hours within the school day or the number of weeks within the school year (39 weeks) - this means that support delivered outside of school hours, such as during wrap-around clubs CANNOT be included</a:t>
          </a:r>
          <a:endParaRPr lang="en-GB" sz="1100" b="0" i="0">
            <a:solidFill>
              <a:schemeClr val="tx1"/>
            </a:solidFill>
            <a:effectLst/>
            <a:latin typeface="Arial" panose="020B0604020202020204" pitchFamily="34" charset="0"/>
            <a:ea typeface="+mn-ea"/>
            <a:cs typeface="Arial" panose="020B0604020202020204" pitchFamily="34" charset="0"/>
          </a:endParaRPr>
        </a:p>
        <a:p>
          <a:pPr marL="171450" indent="-171450" rtl="0" fontAlgn="base">
            <a:buFont typeface="Arial" panose="020B0604020202020204" pitchFamily="34" charset="0"/>
            <a:buChar char="•"/>
          </a:pPr>
          <a:r>
            <a:rPr lang="en-GB" sz="1100" b="0" i="0">
              <a:solidFill>
                <a:schemeClr val="tx1"/>
              </a:solidFill>
              <a:effectLst/>
              <a:latin typeface="Arial" panose="020B0604020202020204" pitchFamily="34" charset="0"/>
              <a:ea typeface="+mn-ea"/>
              <a:cs typeface="Arial" panose="020B0604020202020204" pitchFamily="34" charset="0"/>
            </a:rPr>
            <a:t>Include teacher time for carrying out usual duties such as planning and preparing resources - all teachers are teachers of pupils with special educational needs - adapting lessons</a:t>
          </a:r>
          <a:r>
            <a:rPr lang="en-GB" sz="1100" b="0" i="0" baseline="0">
              <a:solidFill>
                <a:schemeClr val="tx1"/>
              </a:solidFill>
              <a:effectLst/>
              <a:latin typeface="Arial" panose="020B0604020202020204" pitchFamily="34" charset="0"/>
              <a:ea typeface="+mn-ea"/>
              <a:cs typeface="Arial" panose="020B0604020202020204" pitchFamily="34" charset="0"/>
            </a:rPr>
            <a:t> is part of the Teachers' Standards (5)</a:t>
          </a:r>
        </a:p>
        <a:p>
          <a:pPr marL="171450" indent="-171450" rtl="0" fontAlgn="base">
            <a:buFont typeface="Arial" panose="020B0604020202020204" pitchFamily="34" charset="0"/>
            <a:buChar char="•"/>
          </a:pPr>
          <a:r>
            <a:rPr lang="en-GB" sz="1100" b="0" i="0" baseline="0">
              <a:solidFill>
                <a:schemeClr val="tx1"/>
              </a:solidFill>
              <a:effectLst/>
              <a:latin typeface="Arial" panose="020B0604020202020204" pitchFamily="34" charset="0"/>
              <a:ea typeface="+mn-ea"/>
              <a:cs typeface="Arial" panose="020B0604020202020204" pitchFamily="34" charset="0"/>
            </a:rPr>
            <a:t>Include clubs or groups that are open to all pupils e.g. </a:t>
          </a:r>
          <a:r>
            <a:rPr lang="en-GB" sz="1100" b="0" i="0">
              <a:solidFill>
                <a:schemeClr val="tx1"/>
              </a:solidFill>
              <a:effectLst/>
              <a:latin typeface="Arial" panose="020B0604020202020204" pitchFamily="34" charset="0"/>
              <a:ea typeface="+mn-ea"/>
              <a:cs typeface="Arial" panose="020B0604020202020204" pitchFamily="34" charset="0"/>
            </a:rPr>
            <a:t>Lunchtime library/computer sessions</a:t>
          </a:r>
          <a:r>
            <a:rPr lang="en-GB" sz="1100" b="0" i="0" baseline="0">
              <a:solidFill>
                <a:schemeClr val="tx1"/>
              </a:solidFill>
              <a:effectLst/>
              <a:latin typeface="Arial" panose="020B0604020202020204" pitchFamily="34" charset="0"/>
              <a:ea typeface="+mn-ea"/>
              <a:cs typeface="Arial" panose="020B0604020202020204" pitchFamily="34" charset="0"/>
            </a:rPr>
            <a:t> </a:t>
          </a:r>
          <a:r>
            <a:rPr lang="en-GB" sz="1100" b="0" i="0">
              <a:solidFill>
                <a:schemeClr val="tx1"/>
              </a:solidFill>
              <a:effectLst/>
              <a:latin typeface="Arial" panose="020B0604020202020204" pitchFamily="34" charset="0"/>
              <a:ea typeface="+mn-ea"/>
              <a:cs typeface="Arial" panose="020B0604020202020204" pitchFamily="34" charset="0"/>
            </a:rPr>
            <a:t>that any pupil can attend</a:t>
          </a:r>
        </a:p>
        <a:p>
          <a:pPr marL="171450" indent="-171450" rtl="0" fontAlgn="base">
            <a:buFont typeface="Arial" panose="020B0604020202020204" pitchFamily="34" charset="0"/>
            <a:buChar char="•"/>
          </a:pPr>
          <a:r>
            <a:rPr lang="en-GB" sz="1100" b="0" i="0">
              <a:solidFill>
                <a:schemeClr val="tx1"/>
              </a:solidFill>
              <a:effectLst/>
              <a:latin typeface="Arial" panose="020B0604020202020204" pitchFamily="34" charset="0"/>
              <a:ea typeface="+mn-ea"/>
              <a:cs typeface="Arial" panose="020B0604020202020204" pitchFamily="34" charset="0"/>
            </a:rPr>
            <a:t>Include</a:t>
          </a:r>
          <a:r>
            <a:rPr lang="en-GB" sz="1100" b="0" i="0" baseline="0">
              <a:solidFill>
                <a:schemeClr val="tx1"/>
              </a:solidFill>
              <a:effectLst/>
              <a:latin typeface="Arial" panose="020B0604020202020204" pitchFamily="34" charset="0"/>
              <a:ea typeface="+mn-ea"/>
              <a:cs typeface="Arial" panose="020B0604020202020204" pitchFamily="34" charset="0"/>
            </a:rPr>
            <a:t> SENCO time e.g. attendance at TAC meetings, collating reports/paperwork, this </a:t>
          </a:r>
          <a:r>
            <a:rPr lang="en-GB" sz="1100" b="0" i="0">
              <a:solidFill>
                <a:schemeClr val="tx1"/>
              </a:solidFill>
              <a:effectLst/>
              <a:latin typeface="Arial" panose="020B0604020202020204" pitchFamily="34" charset="0"/>
              <a:ea typeface="+mn-ea"/>
              <a:cs typeface="Arial" panose="020B0604020202020204" pitchFamily="34" charset="0"/>
            </a:rPr>
            <a:t>is not part of costed provision as it is a statutory school role. </a:t>
          </a:r>
        </a:p>
        <a:p>
          <a:pPr marL="171450" indent="-171450" rtl="0" fontAlgn="base">
            <a:buFont typeface="Arial" panose="020B0604020202020204" pitchFamily="34" charset="0"/>
            <a:buChar char="•"/>
          </a:pPr>
          <a:r>
            <a:rPr lang="en-GB" sz="1100" b="0" i="0">
              <a:solidFill>
                <a:schemeClr val="tx1"/>
              </a:solidFill>
              <a:effectLst/>
              <a:latin typeface="Arial" panose="020B0604020202020204" pitchFamily="34" charset="0"/>
              <a:ea typeface="+mn-ea"/>
              <a:cs typeface="Arial" panose="020B0604020202020204" pitchFamily="34" charset="0"/>
            </a:rPr>
            <a:t>Include the key responsibilities carried out by the SENCO (as per The Special Educational Needs and Disability Code of Practice (2015) Section 6.90)</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tx1"/>
              </a:solidFill>
              <a:effectLst/>
              <a:latin typeface="Arial" panose="020B0604020202020204" pitchFamily="34" charset="0"/>
              <a:ea typeface="+mn-ea"/>
              <a:cs typeface="Arial" panose="020B0604020202020204" pitchFamily="34" charset="0"/>
            </a:rPr>
            <a:t>Inlcude training where other children are likely to benefit e.g. sensory needs training. </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GB" sz="1100" b="0" i="0">
              <a:solidFill>
                <a:schemeClr val="tx1"/>
              </a:solidFill>
              <a:effectLst/>
              <a:latin typeface="Arial" panose="020B0604020202020204" pitchFamily="34" charset="0"/>
              <a:ea typeface="+mn-ea"/>
              <a:cs typeface="Arial" panose="020B0604020202020204" pitchFamily="34" charset="0"/>
            </a:rPr>
            <a:t>Include any provision which benefits all pupils with SEN and Disabilities,</a:t>
          </a:r>
          <a:r>
            <a:rPr lang="en-GB" sz="1100" b="0" i="0" baseline="0">
              <a:solidFill>
                <a:schemeClr val="tx1"/>
              </a:solidFill>
              <a:effectLst/>
              <a:latin typeface="Arial" panose="020B0604020202020204" pitchFamily="34" charset="0"/>
              <a:ea typeface="+mn-ea"/>
              <a:cs typeface="Arial" panose="020B0604020202020204" pitchFamily="34" charset="0"/>
            </a:rPr>
            <a:t> such as, </a:t>
          </a:r>
          <a:r>
            <a:rPr lang="en-GB" sz="1100" b="0" i="0">
              <a:solidFill>
                <a:schemeClr val="tx1"/>
              </a:solidFill>
              <a:effectLst/>
              <a:latin typeface="Arial" panose="020B0604020202020204" pitchFamily="34" charset="0"/>
              <a:ea typeface="+mn-ea"/>
              <a:cs typeface="Arial" panose="020B0604020202020204" pitchFamily="34" charset="0"/>
            </a:rPr>
            <a:t>administrative support time; professional development activities; budget allocation for general resources to support pupils and time allocated to the preparation of resources. </a:t>
          </a: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endParaRPr lang="en-GB" sz="1100" b="0" i="0">
            <a:solidFill>
              <a:schemeClr val="tx1"/>
            </a:solidFill>
            <a:effectLst/>
            <a:latin typeface="Arial" panose="020B0604020202020204" pitchFamily="34" charset="0"/>
            <a:ea typeface="+mn-ea"/>
            <a:cs typeface="Arial" panose="020B0604020202020204" pitchFamily="34" charset="0"/>
          </a:endParaRPr>
        </a:p>
        <a:p>
          <a:endParaRPr lang="en-GB" sz="1100"/>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wcconline.sharepoint.com/sites/SENDandInclusionOfficers/Shared%20Documents/General/Training/Spotlight%20on%20SEND/Implementing%20and%20Embedding%20Costed%20Provision%20Mapping/Joe%20Bloggs%20Costed%20Provision%20Map%202023-24%202.xlsx" TargetMode="External"/><Relationship Id="rId1" Type="http://schemas.openxmlformats.org/officeDocument/2006/relationships/externalLinkPath" Target="/sites/SENDandInclusionOfficers/Shared%20Documents/General/Training/Spotlight%20on%20SEND/Implementing%20and%20Embedding%20Costed%20Provision%20Mapping/Joe%20Bloggs%20Costed%20Provision%20Map%202023-24%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ocuments\SEN\Culture%20of%20Inclusion\Early%20Identification%20and%20Support%20and%20Inclusion\Provision%20Map%20Examples\walsall-provision-mapping-tool-sept-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sts"/>
      <sheetName val="Spring "/>
      <sheetName val="Spring &amp; Summer"/>
      <sheetName val="Autumn"/>
      <sheetName val="Time conversion table"/>
      <sheetName val="Dos and Don'ts"/>
      <sheetName val="WAGOLL Primary"/>
      <sheetName val="WAGOLL Secondary"/>
      <sheetName val="Nursery"/>
      <sheetName val="Reception"/>
      <sheetName val="Year 1"/>
      <sheetName val="Year 2"/>
      <sheetName val="Year 3"/>
      <sheetName val="Year 4"/>
      <sheetName val="Year 5"/>
      <sheetName val="Year 6"/>
      <sheetName val="Year 7"/>
      <sheetName val="Year 8"/>
      <sheetName val="Year 9"/>
      <sheetName val="Year 10"/>
      <sheetName val="Year 11"/>
      <sheetName val="Year 12"/>
      <sheetName val="Year 13"/>
      <sheetName val="Joe Bloggs Costed Provision M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vidual Pupil Costing"/>
      <sheetName val="Group Provision Costing"/>
      <sheetName val="Staff costings"/>
    </sheet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sts" displayName="Costs" ref="A1:B4" totalsRowShown="0" headerRowDxfId="146">
  <autoFilter ref="A1:B4" xr:uid="{00000000-0009-0000-0100-000001000000}"/>
  <tableColumns count="2">
    <tableColumn id="1" xr3:uid="{00000000-0010-0000-0000-000001000000}" name="Cost Type"/>
    <tableColumn id="2" xr3:uid="{00000000-0010-0000-0000-000002000000}" name="Cost per hour" dataDxfId="145"/>
  </tableColumns>
  <tableStyleInfo name="TableStyleLight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FA0A5FA-32BB-4264-8045-DF2380DA8B54}" name="Table414" displayName="Table414" ref="A47:L55" totalsRowShown="0" tableBorderDxfId="22">
  <autoFilter ref="A47:L55" xr:uid="{3FA0A5FA-32BB-4264-8045-DF2380DA8B54}"/>
  <tableColumns count="12">
    <tableColumn id="1" xr3:uid="{08408C57-F895-479E-9852-CB99CA27660C}" name="Nature of support/Intervention_x000a_(Free text)" dataDxfId="3"/>
    <tableColumn id="2" xr3:uid="{9A9DDB0A-F416-4F93-A642-7A51AA96FD9E}" name="Term_x000a_(Select from dropdown)" dataDxfId="21"/>
    <tableColumn id="3" xr3:uid="{1C6EBAE1-183F-4D18-8EE9-85DD8B243BD1}" name="Adult_x000a_(Enter a number)" dataDxfId="20"/>
    <tableColumn id="4" xr3:uid="{AF313E77-279B-4ED0-BB3D-C5E20A11797D}" name="Child_x000a_(Enter a number)" dataDxfId="19"/>
    <tableColumn id="5" xr3:uid="{B9F63C62-03C9-4DB2-9160-D283D601E916}" name="Type of Staff_x000a_(Free text)" dataDxfId="18"/>
    <tableColumn id="6" xr3:uid="{3F8999E8-E374-4F53-A7DB-F33E2E389208}" name="Hourly cost_x000a_(Enter decimal number)" dataDxfId="0"/>
    <tableColumn id="7" xr3:uid="{91441558-CBA4-42C3-B847-0490050E58EE}" name="Length of session (hrs)_x000a_(Enter Decimal number)" dataDxfId="17" dataCellStyle="Currency"/>
    <tableColumn id="8" xr3:uid="{F0F0EB6C-BD25-42ED-9A24-676C165920DE}" name="Sessions per week_x000a_(Enter Number)" dataDxfId="16"/>
    <tableColumn id="9" xr3:uid="{55AF13F2-5CB7-4408-A39A-F1571B495203}" name="Number of weeks running_x000a_(Enter Number)" dataDxfId="15"/>
    <tableColumn id="10" xr3:uid="{F6C1AFEE-2954-49C0-A49D-BA56B7E771AD}" name="Column1" dataDxfId="14"/>
    <tableColumn id="11" xr3:uid="{73F3409A-58F9-4573-99F9-A624F159CC31}" name="Cost_x000a_(Cost calculation = length of session x type of staff x sessions x weeks divide by child)" dataDxfId="13" dataCellStyle="Currency">
      <calculatedColumnFormula>IFERROR((((F48*G48)*H48)*I48)/D48,0)</calculatedColumnFormula>
    </tableColumn>
    <tableColumn id="12" xr3:uid="{51C584D4-5A6C-4E03-B396-7433D7989377}" name="Comments_x000a_(Free text)" dataDxfId="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B2F077D-0E26-4934-BC72-6BD50DF3B705}" name="Table515" displayName="Table515" ref="I59:L66" totalsRowShown="0" headerRowBorderDxfId="11" tableBorderDxfId="12" totalsRowBorderDxfId="10">
  <autoFilter ref="I59:L66" xr:uid="{9B2F077D-0E26-4934-BC72-6BD50DF3B705}"/>
  <tableColumns count="4">
    <tableColumn id="1" xr3:uid="{A4C666B2-0469-4692-B160-51F14E6A6F39}" name="Equipment and other related costs" dataDxfId="9"/>
    <tableColumn id="2" xr3:uid="{38686247-FF10-46FF-9272-F7330CCE0F84}" name="Column1" dataDxfId="8"/>
    <tableColumn id="3" xr3:uid="{76DFE327-D986-4917-B835-47F9D58414A7}" name="Cost" dataDxfId="7" dataCellStyle="Currency"/>
    <tableColumn id="4" xr3:uid="{B2EE3E1C-6ADE-4269-BEC3-F09FA9A8A724}" name="Comments" dataDxfId="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34F5C78-68E1-4460-BE31-271F15752B0A}" name="Table31019" displayName="Table31019" ref="A7:L23" totalsRowShown="0" headerRowDxfId="71" headerRowBorderDxfId="70" tableBorderDxfId="69" totalsRowBorderDxfId="68">
  <autoFilter ref="A7:L23" xr:uid="{334F5C78-68E1-4460-BE31-271F15752B0A}"/>
  <tableColumns count="12">
    <tableColumn id="1" xr3:uid="{AF7B812F-70EC-490C-B98E-05F414336BEC}" name="Nature of support/Intervention_x000a_(Free text)" dataDxfId="67"/>
    <tableColumn id="2" xr3:uid="{7131170D-1132-4119-9D0D-BBCD7E7F0E59}" name="Term_x000a_(Select from dropdown)" dataDxfId="66"/>
    <tableColumn id="3" xr3:uid="{0239B9B2-C580-44A9-9D79-F509439DC894}" name="Adult_x000a_(Enter a number)" dataDxfId="65"/>
    <tableColumn id="4" xr3:uid="{490A797F-77D9-4250-97B7-5218584580EE}" name="Child_x000a_(Enter a number)" dataDxfId="64"/>
    <tableColumn id="5" xr3:uid="{483090A4-42AB-4516-A68A-244320242B36}" name="Type of Staff_x000a_(Select from dropdown)" dataDxfId="63"/>
    <tableColumn id="6" xr3:uid="{207EC2DE-B9FA-4A53-B124-EA9087F196AA}" name="Autopopulates once dropdown selected in column E" dataDxfId="62">
      <calculatedColumnFormula>IFERROR(VLOOKUP(E8,[1]!Costs[#Data],2,FALSE),"")</calculatedColumnFormula>
    </tableColumn>
    <tableColumn id="7" xr3:uid="{EB69857F-C5F8-4A9C-84BA-45AD3AC97247}" name="Length of session (hrs)_x000a_(Enter a decimal number)" dataDxfId="61" dataCellStyle="Currency"/>
    <tableColumn id="8" xr3:uid="{9D5E4602-D3AC-4F0E-B442-AD0B39E1F9AA}" name="Sessions per week_x000a_(Enter a number)" dataDxfId="60"/>
    <tableColumn id="9" xr3:uid="{B078013A-7F18-4E55-85AB-5F0C6847D45C}" name="Number of weeks running_x000a_(Enter a number)" dataDxfId="59"/>
    <tableColumn id="10" xr3:uid="{781366DA-CDA2-41D6-A445-7A5116C3A966}" name="Column1" dataDxfId="58"/>
    <tableColumn id="11" xr3:uid="{107E7219-5EF8-4129-9CD1-84FFF067C536}" name="Cost per pupil" dataDxfId="57" dataCellStyle="Currency">
      <calculatedColumnFormula>IFERROR((((F8*G8)*H8)*I8)/D8,0)</calculatedColumnFormula>
    </tableColumn>
    <tableColumn id="12" xr3:uid="{3AB74AB5-E800-4A9C-8BC4-FC56A774B435}" name="Comments" dataDxfId="56"/>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E0701BE-1C24-4D9E-A0FE-D0232EBCCCB6}" name="Table4118" displayName="Table4118" ref="A43:L50" totalsRowShown="0" tableBorderDxfId="55">
  <autoFilter ref="A43:L50" xr:uid="{2E0701BE-1C24-4D9E-A0FE-D0232EBCCCB6}"/>
  <tableColumns count="12">
    <tableColumn id="1" xr3:uid="{54FADCFA-122C-4A03-9660-9EBD74E181E2}" name="Nature of support/Intervention_x000a_(Free text)" dataDxfId="54"/>
    <tableColumn id="2" xr3:uid="{FD9EF555-965C-4CEC-AC55-2CF63A13879A}" name="Term_x000a_(Select from dropdown)" dataDxfId="53"/>
    <tableColumn id="3" xr3:uid="{5191943B-B97F-4AB6-B609-45758C068BC5}" name="Adult_x000a_(Enter a number)" dataDxfId="52"/>
    <tableColumn id="4" xr3:uid="{ADDDA74C-7256-4589-B257-9840C265A70A}" name="Child_x000a_(Enter a number)" dataDxfId="51"/>
    <tableColumn id="5" xr3:uid="{4B82C9F1-6DB1-403F-B36A-1DAA97507B8C}" name="Type of Staff_x000a_(Free text)" dataDxfId="50"/>
    <tableColumn id="6" xr3:uid="{1AE0B4C6-53CD-44E9-B01F-7E684DF49337}" name="Hourly cost_x000a_(Enter decimal number)" dataDxfId="49"/>
    <tableColumn id="7" xr3:uid="{E405BE07-9587-4F39-A7DB-54D7EC79B0F8}" name="Length of session (hrs)_x000a_(Enter Decimal number)" dataDxfId="48" dataCellStyle="Currency"/>
    <tableColumn id="8" xr3:uid="{2A602AFC-CEC9-49EF-BAA9-BAEDD87FB47F}" name="Sessions per week_x000a_(Enter Number)" dataDxfId="47"/>
    <tableColumn id="9" xr3:uid="{CE966CF5-AAAA-4FFB-851B-11DDA040BC0A}" name="Number of weeks running_x000a_(Enter Number)" dataDxfId="46"/>
    <tableColumn id="10" xr3:uid="{B1863CE6-C059-4B99-8512-657D1427F878}" name="Column1" dataDxfId="45"/>
    <tableColumn id="11" xr3:uid="{78B836A5-FE3E-4F69-B385-BAC9B309D639}" name="Cost_x000a_(Cost calculation = length of session x type of staff x sessions x weeks divide by child)" dataDxfId="44" dataCellStyle="Currency">
      <calculatedColumnFormula>IFERROR((((F44*G44)*H44)*I44)/D44,0)</calculatedColumnFormula>
    </tableColumn>
    <tableColumn id="12" xr3:uid="{1EB58BBA-CA0D-4352-B612-68BF69ED28A2}" name="Comments_x000a_(Free text)" dataDxfId="4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B8FAC6F-1917-4600-B84D-7EC33A39FF4B}" name="Table5129" displayName="Table5129" ref="I54:L61" totalsRowShown="0" headerRowBorderDxfId="42" tableBorderDxfId="41" totalsRowBorderDxfId="40">
  <autoFilter ref="I54:L61" xr:uid="{4B8FAC6F-1917-4600-B84D-7EC33A39FF4B}"/>
  <tableColumns count="4">
    <tableColumn id="1" xr3:uid="{0EA3CF6B-0B5B-4691-9BE8-D2464DB69094}" name="Equipment and other related costs" dataDxfId="39"/>
    <tableColumn id="2" xr3:uid="{1FFD3E05-AC2C-4098-BE8E-34F5E18A4A0D}" name="Column1" dataDxfId="38"/>
    <tableColumn id="3" xr3:uid="{AF35141E-6575-40A5-89C1-B82382AFE8B5}" name="Cost" dataDxfId="37" dataCellStyle="Currency"/>
    <tableColumn id="4" xr3:uid="{E8DBCC4B-6DB3-45F3-A71A-7D2105E1A28C}" name="Comments" dataDxfId="3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erm" displayName="Term" ref="D1:D4" totalsRowShown="0" headerRowDxfId="144">
  <autoFilter ref="D1:D4" xr:uid="{00000000-0009-0000-0100-000002000000}"/>
  <tableColumns count="1">
    <tableColumn id="1" xr3:uid="{00000000-0010-0000-0100-000001000000}" name="Term"/>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5F11282-5B95-416A-98A3-217996933F67}" name="Table3" displayName="Table3" ref="A7:L21" totalsRowShown="0" headerRowDxfId="143" headerRowBorderDxfId="142" tableBorderDxfId="141" totalsRowBorderDxfId="140">
  <autoFilter ref="A7:L21" xr:uid="{B5F11282-5B95-416A-98A3-217996933F67}"/>
  <tableColumns count="12">
    <tableColumn id="1" xr3:uid="{D8854D4D-E362-4198-8D09-BF8C09DDFA3A}" name="Nature of support/Intervention_x000a_(Free text)" dataDxfId="139"/>
    <tableColumn id="2" xr3:uid="{B69B5137-9BCB-437C-A958-A1C99D2DE7D3}" name="Term_x000a_(Select from dropdown)" dataDxfId="138"/>
    <tableColumn id="3" xr3:uid="{8F643C51-8FEF-4065-8E93-C5DE74AD9A99}" name="Adult_x000a_(Enter a number)" dataDxfId="137"/>
    <tableColumn id="4" xr3:uid="{AED9E4EC-E1CA-452B-AA1B-E8CCEEC644C5}" name="Child_x000a_(Enter a number)" dataDxfId="136"/>
    <tableColumn id="5" xr3:uid="{FA1E4181-4E25-4044-A719-53C90F58F0F2}" name="Type of Staff_x000a_(Select from dropdown)" dataDxfId="135"/>
    <tableColumn id="6" xr3:uid="{B8AE9051-E524-466F-A9C5-BC9D557E5897}" name="Autopopulates once dropdown selected in column E" dataDxfId="134">
      <calculatedColumnFormula>IFERROR(VLOOKUP(E8,Costs[],2,FALSE),"")</calculatedColumnFormula>
    </tableColumn>
    <tableColumn id="7" xr3:uid="{EBE295F5-E221-4B89-B8F4-411D8BA4FE79}" name="Length of session (hrs)_x000a_(Enter a decimal number)" dataDxfId="133" dataCellStyle="Currency"/>
    <tableColumn id="8" xr3:uid="{C17AB72F-8E9E-495B-B557-0C7A86E1273F}" name="Sessions per week_x000a_(Enter a number)" dataDxfId="132"/>
    <tableColumn id="9" xr3:uid="{B1B31040-6E98-4211-9509-59DCF9CD4905}" name="Number of weeks running_x000a_(Enter a number)" dataDxfId="131"/>
    <tableColumn id="10" xr3:uid="{6DA9A5C7-D6D2-4C3A-B402-E108F133330C}" name="Column1" dataDxfId="130"/>
    <tableColumn id="11" xr3:uid="{72E9029E-A14E-49D5-87DF-33709A5E96E9}" name="Cost per pupil" dataDxfId="129" dataCellStyle="Currency">
      <calculatedColumnFormula>IFERROR((((F8*G8)*H8)*I8)/D8,0)</calculatedColumnFormula>
    </tableColumn>
    <tableColumn id="12" xr3:uid="{72711E24-9C67-49FA-932A-6F48789E6954}" name="Comments" dataDxfId="12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46C8B86-2E0D-4B7F-9836-4D161DFFF866}" name="Table4" displayName="Table4" ref="A26:L34" totalsRowShown="0" tableBorderDxfId="127">
  <autoFilter ref="A26:L34" xr:uid="{346C8B86-2E0D-4B7F-9836-4D161DFFF866}"/>
  <tableColumns count="12">
    <tableColumn id="1" xr3:uid="{93BC58A3-6383-469D-8F92-872382F81749}" name="Nature of support/Intervention_x000a_(Free text)" dataDxfId="126"/>
    <tableColumn id="2" xr3:uid="{A0393C46-04BA-49BD-8D97-22DCE0069DC7}" name="Term_x000a_(Select from dropdown)" dataDxfId="125"/>
    <tableColumn id="3" xr3:uid="{91034FFA-BD65-4C4B-BECD-89962806D168}" name="Adult_x000a_(Enter a number)" dataDxfId="124"/>
    <tableColumn id="4" xr3:uid="{0C28B7A6-E269-47D5-9B89-9451FA7A05C3}" name="Child_x000a_(Enter a number)" dataDxfId="123"/>
    <tableColumn id="5" xr3:uid="{9346E27D-4D74-4265-A953-A733DAEE2669}" name="Type of Staff_x000a_(Free text)" dataDxfId="122"/>
    <tableColumn id="6" xr3:uid="{03955118-C91F-4A8F-A657-9ED6837E32EF}" name="Hourly cost_x000a_(Enter decimal number)" dataDxfId="121"/>
    <tableColumn id="7" xr3:uid="{CE7CA2EF-6F35-425B-945D-1979C6DFEA91}" name="Length of session (hrs)_x000a_(Enter Decimal number)" dataDxfId="120" dataCellStyle="Currency"/>
    <tableColumn id="8" xr3:uid="{C7C5317E-D590-404E-85C8-242CE172C592}" name="Sessions per week_x000a_(Enter Number)" dataDxfId="119"/>
    <tableColumn id="9" xr3:uid="{2F05413A-BD00-4331-80BA-98199C52A483}" name="Number of weeks running_x000a_(Enter Number)" dataDxfId="118"/>
    <tableColumn id="10" xr3:uid="{0C69C370-017A-470A-89EE-AAFA8932192F}" name="Column1" dataDxfId="117"/>
    <tableColumn id="11" xr3:uid="{8A2EEFF3-79CE-416D-9F04-787F67FA6AF6}" name="Cost_x000a_(Cost calculation = length of session x type of staff x sessions x weeks divide by child)" dataDxfId="116" dataCellStyle="Currency">
      <calculatedColumnFormula>IFERROR((((F27*G27)*H27)*I27)/D27,0)</calculatedColumnFormula>
    </tableColumn>
    <tableColumn id="12" xr3:uid="{22FDC68B-C8B5-4BDD-BA6D-D819B9E582DF}" name="Comments_x000a_(Free text)" dataDxfId="11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0C02BF4-8AE9-48D2-9164-CD9DDF0AE6F7}" name="Table5" displayName="Table5" ref="I38:L45" totalsRowShown="0" headerRowBorderDxfId="114" tableBorderDxfId="113" totalsRowBorderDxfId="112">
  <autoFilter ref="I38:L45" xr:uid="{B0C02BF4-8AE9-48D2-9164-CD9DDF0AE6F7}"/>
  <tableColumns count="4">
    <tableColumn id="1" xr3:uid="{11C8893A-2942-4F2E-8F07-321EC0FAB800}" name="Equipment and other related costs" dataDxfId="111"/>
    <tableColumn id="2" xr3:uid="{C7C5EE0D-2814-49C7-B58E-FDC3AB797E6D}" name="Column1" dataDxfId="110"/>
    <tableColumn id="3" xr3:uid="{AEC33E05-B9C0-4E01-8CF9-B8C5EDCE656B}" name="Cost" dataDxfId="109" dataCellStyle="Currency"/>
    <tableColumn id="4" xr3:uid="{CC03E5C4-8164-4D18-9954-25DA9B1A1646}" name="Comments" dataDxfId="10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48C1146-012C-40C9-A8BA-E13951C38497}" name="Table310" displayName="Table310" ref="A7:L21" totalsRowShown="0" headerRowDxfId="107" headerRowBorderDxfId="106" tableBorderDxfId="105" totalsRowBorderDxfId="104">
  <autoFilter ref="A7:L21" xr:uid="{A48C1146-012C-40C9-A8BA-E13951C38497}"/>
  <tableColumns count="12">
    <tableColumn id="1" xr3:uid="{D9159B50-2F08-42B2-8192-F2EC4A4B9C7C}" name="Nature of support/Intervention_x000a_(Free text)" dataDxfId="103"/>
    <tableColumn id="2" xr3:uid="{65EC8EE6-A873-475B-9B08-CD60370B7B31}" name="Term_x000a_(Select from dropdown)" dataDxfId="102"/>
    <tableColumn id="3" xr3:uid="{19D2F733-2550-4153-8AB4-8CD15B7C96CF}" name="Adult_x000a_(Enter a number)" dataDxfId="101"/>
    <tableColumn id="4" xr3:uid="{DCAC76E0-EA0C-42A2-A3EE-3D4E70F57C5C}" name="Child_x000a_(Enter a number)" dataDxfId="100"/>
    <tableColumn id="5" xr3:uid="{9DA63BAA-957A-49AB-A569-A6F18E4BA11E}" name="Type of Staff_x000a_(Select from dropdown)" dataDxfId="99"/>
    <tableColumn id="6" xr3:uid="{9D4794F2-6779-42B0-B45B-8B7D0E9DC49A}" name="Autopopulates once dropdown selected in column E" dataDxfId="98">
      <calculatedColumnFormula>IFERROR(VLOOKUP(E8,Costs[],2,FALSE),"")</calculatedColumnFormula>
    </tableColumn>
    <tableColumn id="7" xr3:uid="{DEE9EA91-FD41-4F03-BFA7-A219EB47080C}" name="Length of session (hrs)_x000a_(Enter a decimal number)" dataDxfId="97" dataCellStyle="Currency"/>
    <tableColumn id="8" xr3:uid="{8D21128D-C887-46B8-9461-5127FAB4510B}" name="Sessions per week_x000a_(Enter a number)" dataDxfId="96"/>
    <tableColumn id="9" xr3:uid="{E321F3CB-3964-4905-818A-E83FDC85EAC2}" name="Number of weeks running_x000a_(Enter a number)" dataDxfId="95"/>
    <tableColumn id="10" xr3:uid="{18E0F95E-12CE-478A-AC8E-D3AC2757FF54}" name="Column1" dataDxfId="94"/>
    <tableColumn id="11" xr3:uid="{763A7E5D-7C51-4BB0-86A8-BF091AEF6C4C}" name="Cost per pupil" dataDxfId="93" dataCellStyle="Currency">
      <calculatedColumnFormula>IFERROR((((F8*G8)*H8)*I8)/D8,0)</calculatedColumnFormula>
    </tableColumn>
    <tableColumn id="12" xr3:uid="{B3A052D1-A6FB-4007-8D88-1C4668327888}" name="Comments" dataDxfId="9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BEDD969-0AF1-461A-B365-0D192210082D}" name="Table411" displayName="Table411" ref="A26:L33" totalsRowShown="0" tableBorderDxfId="91">
  <autoFilter ref="A26:L33" xr:uid="{7BEDD969-0AF1-461A-B365-0D192210082D}"/>
  <tableColumns count="12">
    <tableColumn id="1" xr3:uid="{4D97A1FB-F3B9-49FF-B549-5ACD65AF8EF4}" name="Nature of support/Intervention_x000a_(Free text)" dataDxfId="90"/>
    <tableColumn id="2" xr3:uid="{68AFE82A-F487-4EAA-AA24-5350C89241A9}" name="Term_x000a_(Select from dropdown)" dataDxfId="89"/>
    <tableColumn id="3" xr3:uid="{5127B1AE-09AD-449C-B6F2-76BD9724563F}" name="Adult_x000a_(Enter a number)" dataDxfId="88"/>
    <tableColumn id="4" xr3:uid="{5C12E6D0-EC25-41D5-8076-9BDDE50FCA95}" name="Child_x000a_(Enter a number)" dataDxfId="87"/>
    <tableColumn id="5" xr3:uid="{8156BCD5-5687-40A2-92E2-1743166A4998}" name="Type of Staff_x000a_(Free text)" dataDxfId="86"/>
    <tableColumn id="6" xr3:uid="{51F32C38-76D4-4609-9354-110176BCB2D1}" name="Hourly cost_x000a_(Enter decimal number)" dataDxfId="85"/>
    <tableColumn id="7" xr3:uid="{5568E53F-9CD1-44F1-A85D-838AC5B3BC5B}" name="Length of session (hrs)_x000a_(Enter Decimal number)" dataDxfId="84" dataCellStyle="Currency"/>
    <tableColumn id="8" xr3:uid="{D2992DE3-49FD-4101-9BE4-522301647A92}" name="Sessions per week_x000a_(Enter Number)" dataDxfId="83"/>
    <tableColumn id="9" xr3:uid="{20549CA8-B81E-4A60-94E1-0E847CE79052}" name="Number of weeks running_x000a_(Enter Number)" dataDxfId="82"/>
    <tableColumn id="10" xr3:uid="{1D5066BF-8217-4875-AE7A-A1717D05CE20}" name="Column1" dataDxfId="81"/>
    <tableColumn id="11" xr3:uid="{D5829E53-06B8-4D71-B441-A285E63CE2A3}" name="Cost_x000a_(Cost calculation = length of session x type of staff x sessions x weeks divide by child)" dataDxfId="80" dataCellStyle="Currency">
      <calculatedColumnFormula>IFERROR((((F27*G27)*H27)*I27)/D27,0)</calculatedColumnFormula>
    </tableColumn>
    <tableColumn id="12" xr3:uid="{D7AAF3E4-752E-4D95-992B-6C46B6961C54}" name="Comments_x000a_(Free text)" dataDxfId="7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7F9BF01-0DFC-43E4-93AA-78CC0CB50BE2}" name="Table512" displayName="Table512" ref="I37:L44" totalsRowShown="0" headerRowBorderDxfId="78" tableBorderDxfId="77" totalsRowBorderDxfId="76">
  <autoFilter ref="I37:L44" xr:uid="{47F9BF01-0DFC-43E4-93AA-78CC0CB50BE2}"/>
  <tableColumns count="4">
    <tableColumn id="1" xr3:uid="{FE91AA29-42B8-4391-89D6-9AE10F63479B}" name="Equipment and other related costs" dataDxfId="75"/>
    <tableColumn id="2" xr3:uid="{5E17ACEF-7EB6-43DC-A3E4-EFACBB9B9400}" name="Column1" dataDxfId="74"/>
    <tableColumn id="3" xr3:uid="{079E34A2-672C-4B9F-8C07-7A36A59A18D5}" name="Cost" dataDxfId="73" dataCellStyle="Currency"/>
    <tableColumn id="4" xr3:uid="{C14BBA14-F2A1-466A-9BEF-B67F9977106B}" name="Comments" dataDxfId="7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FDA0FD6-2E28-4988-9040-A4E836203A7F}" name="Table313" displayName="Table313" ref="A7:L42" totalsRowShown="0" headerRowDxfId="35" headerRowBorderDxfId="33" tableBorderDxfId="34" totalsRowBorderDxfId="32">
  <autoFilter ref="A7:L42" xr:uid="{8FDA0FD6-2E28-4988-9040-A4E836203A7F}"/>
  <tableColumns count="12">
    <tableColumn id="1" xr3:uid="{AD14E47E-2383-4D81-81FE-A8E5F2D7DB39}" name="Nature of support/Intervention_x000a_(Free text)" dataDxfId="4"/>
    <tableColumn id="2" xr3:uid="{ACEC7D8C-4A04-40C6-A0FC-33C0F07E7126}" name="Term_x000a_(Select from dropdown)" dataDxfId="31"/>
    <tableColumn id="3" xr3:uid="{9D9377EC-A7AD-437B-9C0F-D41AEEB8AC01}" name="Adult_x000a_(Enter a number)" dataDxfId="30"/>
    <tableColumn id="4" xr3:uid="{3EA64834-8C68-4C73-8B8B-810A195EE5C8}" name="Child_x000a_(Enter a number)" dataDxfId="29"/>
    <tableColumn id="5" xr3:uid="{ABD4A60E-0AEB-47C2-AE34-DA8C6265D2B3}" name="Type of Staff_x000a_(Select from dropdown)" dataDxfId="28"/>
    <tableColumn id="6" xr3:uid="{0986088A-5437-4FC8-8FD6-61F0C7EBD9F2}" name="Autopopulates once dropdown selected in column E" dataDxfId="27">
      <calculatedColumnFormula>IFERROR(VLOOKUP(E8,Costs[],2,FALSE),"")</calculatedColumnFormula>
    </tableColumn>
    <tableColumn id="7" xr3:uid="{69536E8B-5CED-42F7-B270-71EB89BE01F0}" name="Length of session (hrs)_x000a_(Enter a decimal number)" dataDxfId="26" dataCellStyle="Currency"/>
    <tableColumn id="8" xr3:uid="{5E28ECB1-1E35-429A-9B86-C95B58B6D809}" name="Sessions per week_x000a_(Enter a number)" dataDxfId="25"/>
    <tableColumn id="9" xr3:uid="{5C4ED523-5149-4003-8CA7-A0507589EDCE}" name="Number of weeks running_x000a_(Enter a number)" dataDxfId="24"/>
    <tableColumn id="10" xr3:uid="{5C53B07E-DE7B-4460-AC06-C507B6987A36}" name="Column1" dataDxfId="23"/>
    <tableColumn id="11" xr3:uid="{2C663E7E-451F-4480-BB9D-67DE7BFCA9D8}" name="Cost per pupil" dataDxfId="2" dataCellStyle="Currency">
      <calculatedColumnFormula>IFERROR((((F8*G8)*H8)*I8)/D8,0)</calculatedColumnFormula>
    </tableColumn>
    <tableColumn id="12" xr3:uid="{1B5D2647-45F4-4161-9423-F9D1C037CC5A}" name="Comments"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3.xml"/><Relationship Id="rId5" Type="http://schemas.openxmlformats.org/officeDocument/2006/relationships/image" Target="../media/image1.emf"/><Relationship Id="rId4" Type="http://schemas.openxmlformats.org/officeDocument/2006/relationships/control" Target="../activeX/activeX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9"/>
  <sheetViews>
    <sheetView workbookViewId="0">
      <selection activeCell="G13" sqref="G13"/>
    </sheetView>
  </sheetViews>
  <sheetFormatPr defaultRowHeight="14.5" x14ac:dyDescent="0.35"/>
  <cols>
    <col min="1" max="1" width="30.453125" bestFit="1" customWidth="1"/>
    <col min="2" max="2" width="27.7265625" customWidth="1"/>
  </cols>
  <sheetData>
    <row r="1" spans="1:4" x14ac:dyDescent="0.35">
      <c r="A1" s="15" t="s">
        <v>0</v>
      </c>
      <c r="B1" s="11" t="s">
        <v>1</v>
      </c>
      <c r="D1" s="15" t="s">
        <v>2</v>
      </c>
    </row>
    <row r="2" spans="1:4" x14ac:dyDescent="0.35">
      <c r="A2" t="s">
        <v>3</v>
      </c>
      <c r="B2" s="14">
        <v>35.47</v>
      </c>
      <c r="D2" t="s">
        <v>4</v>
      </c>
    </row>
    <row r="3" spans="1:4" x14ac:dyDescent="0.35">
      <c r="A3" t="s">
        <v>5</v>
      </c>
      <c r="B3" s="14">
        <v>13.47</v>
      </c>
      <c r="D3" t="s">
        <v>6</v>
      </c>
    </row>
    <row r="4" spans="1:4" x14ac:dyDescent="0.35">
      <c r="A4" t="s">
        <v>7</v>
      </c>
      <c r="B4" s="14">
        <v>13.02</v>
      </c>
      <c r="D4" t="s">
        <v>8</v>
      </c>
    </row>
    <row r="5" spans="1:4" x14ac:dyDescent="0.35">
      <c r="B5" s="14"/>
    </row>
    <row r="9" spans="1:4" x14ac:dyDescent="0.35">
      <c r="B9" s="105"/>
    </row>
  </sheetData>
  <pageMargins left="0.7" right="0.7" top="0.75" bottom="0.75" header="0.3" footer="0.3"/>
  <pageSetup paperSize="9" orientation="portrait"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160" t="s">
        <v>9</v>
      </c>
      <c r="B2" s="161"/>
      <c r="C2" s="161"/>
      <c r="D2" s="161"/>
      <c r="E2" s="161"/>
      <c r="F2" s="161"/>
      <c r="G2" s="161"/>
      <c r="H2" s="161"/>
      <c r="I2" s="161"/>
      <c r="J2" s="161"/>
      <c r="K2" s="161"/>
    </row>
    <row r="3" spans="1:11" ht="15" customHeight="1" x14ac:dyDescent="0.35">
      <c r="A3" s="162"/>
      <c r="B3" s="163"/>
      <c r="C3" s="163"/>
      <c r="D3" s="163"/>
      <c r="E3" s="163"/>
      <c r="F3" s="163"/>
      <c r="G3" s="163"/>
      <c r="H3" s="163"/>
      <c r="I3" s="163"/>
      <c r="J3" s="163"/>
      <c r="K3" s="163"/>
    </row>
    <row r="4" spans="1:11" ht="15" thickBot="1" x14ac:dyDescent="0.4">
      <c r="A4" s="164"/>
      <c r="B4" s="165"/>
      <c r="C4" s="165"/>
      <c r="D4" s="165"/>
      <c r="E4" s="165"/>
      <c r="F4" s="165"/>
      <c r="G4" s="165"/>
      <c r="H4" s="165"/>
      <c r="I4" s="165"/>
      <c r="J4" s="165"/>
      <c r="K4" s="165"/>
    </row>
    <row r="6" spans="1:11" ht="15" thickBot="1" x14ac:dyDescent="0.4"/>
    <row r="7" spans="1:11" ht="24" thickBot="1" x14ac:dyDescent="0.6">
      <c r="A7" s="1" t="s">
        <v>92</v>
      </c>
      <c r="B7" s="166" t="s">
        <v>10</v>
      </c>
      <c r="C7" s="167"/>
      <c r="D7" s="168"/>
      <c r="E7" s="12"/>
      <c r="F7" s="12"/>
      <c r="G7" s="12"/>
      <c r="H7" s="12"/>
      <c r="I7" s="12"/>
      <c r="J7" s="12"/>
      <c r="K7" s="12"/>
    </row>
    <row r="9" spans="1:11" ht="28.9" customHeight="1" x14ac:dyDescent="0.35">
      <c r="A9" s="169" t="s">
        <v>93</v>
      </c>
      <c r="B9" s="173" t="s">
        <v>2</v>
      </c>
      <c r="C9" s="171" t="s">
        <v>94</v>
      </c>
      <c r="D9" s="171"/>
      <c r="E9" s="150" t="s">
        <v>95</v>
      </c>
      <c r="F9" s="172" t="s">
        <v>96</v>
      </c>
      <c r="G9" s="150" t="s">
        <v>97</v>
      </c>
      <c r="H9" s="150" t="s">
        <v>98</v>
      </c>
      <c r="I9" s="151"/>
      <c r="J9" s="153" t="s">
        <v>21</v>
      </c>
      <c r="K9" s="175" t="s">
        <v>22</v>
      </c>
    </row>
    <row r="10" spans="1:11" ht="25.9" customHeight="1" x14ac:dyDescent="0.35">
      <c r="A10" s="170"/>
      <c r="B10" s="174"/>
      <c r="C10" s="70" t="s">
        <v>99</v>
      </c>
      <c r="D10" s="70" t="s">
        <v>100</v>
      </c>
      <c r="E10" s="150"/>
      <c r="F10" s="172"/>
      <c r="G10" s="150"/>
      <c r="H10" s="150"/>
      <c r="I10" s="152"/>
      <c r="J10" s="153"/>
      <c r="K10" s="176"/>
    </row>
    <row r="11" spans="1:11" ht="43.9" customHeight="1" x14ac:dyDescent="0.35">
      <c r="A11" s="2"/>
      <c r="B11" s="2"/>
      <c r="C11" s="71"/>
      <c r="D11" s="71"/>
      <c r="E11" s="57"/>
      <c r="F11" s="72"/>
      <c r="G11" s="71"/>
      <c r="H11" s="71"/>
      <c r="I11" s="73"/>
      <c r="J11" s="74">
        <v>0</v>
      </c>
      <c r="K11" s="75" t="s">
        <v>101</v>
      </c>
    </row>
    <row r="12" spans="1:11" ht="14.5" customHeight="1" x14ac:dyDescent="0.35">
      <c r="A12" s="3" t="s">
        <v>102</v>
      </c>
      <c r="B12" s="3" t="s">
        <v>4</v>
      </c>
      <c r="C12" s="71">
        <v>1</v>
      </c>
      <c r="D12" s="71">
        <v>4</v>
      </c>
      <c r="E12" s="57">
        <v>10.210000000000001</v>
      </c>
      <c r="F12" s="72">
        <v>0.5</v>
      </c>
      <c r="G12" s="71">
        <v>2</v>
      </c>
      <c r="H12" s="71">
        <v>6</v>
      </c>
      <c r="I12" s="73"/>
      <c r="J12" s="74">
        <f>((((E12*F12)*2)*6)/4)</f>
        <v>15.315000000000001</v>
      </c>
      <c r="K12" s="75"/>
    </row>
    <row r="13" spans="1:11" x14ac:dyDescent="0.35">
      <c r="A13" s="3"/>
      <c r="B13" s="3"/>
      <c r="C13" s="71"/>
      <c r="D13" s="71"/>
      <c r="E13" s="57"/>
      <c r="F13" s="72"/>
      <c r="G13" s="71"/>
      <c r="H13" s="71"/>
      <c r="I13" s="73"/>
      <c r="J13" s="74">
        <v>0</v>
      </c>
      <c r="K13" s="76"/>
    </row>
    <row r="14" spans="1:11" x14ac:dyDescent="0.35">
      <c r="A14" s="3"/>
      <c r="B14" s="3"/>
      <c r="C14" s="71"/>
      <c r="D14" s="71"/>
      <c r="E14" s="57"/>
      <c r="F14" s="72"/>
      <c r="G14" s="71"/>
      <c r="H14" s="71"/>
      <c r="I14" s="73"/>
      <c r="J14" s="74">
        <v>0</v>
      </c>
      <c r="K14" s="76"/>
    </row>
    <row r="15" spans="1:11" x14ac:dyDescent="0.35">
      <c r="A15" s="3"/>
      <c r="B15" s="3"/>
      <c r="C15" s="71"/>
      <c r="D15" s="71"/>
      <c r="E15" s="57"/>
      <c r="F15" s="72"/>
      <c r="G15" s="71"/>
      <c r="H15" s="71"/>
      <c r="I15" s="73"/>
      <c r="J15" s="74">
        <v>0</v>
      </c>
      <c r="K15" s="77"/>
    </row>
    <row r="16" spans="1:11" x14ac:dyDescent="0.35">
      <c r="A16" s="3"/>
      <c r="B16" s="3"/>
      <c r="C16" s="71"/>
      <c r="D16" s="71"/>
      <c r="E16" s="57"/>
      <c r="F16" s="72"/>
      <c r="G16" s="71"/>
      <c r="H16" s="71"/>
      <c r="I16" s="73"/>
      <c r="J16" s="74">
        <v>0</v>
      </c>
      <c r="K16" s="77"/>
    </row>
    <row r="17" spans="1:11" x14ac:dyDescent="0.35">
      <c r="A17" s="3"/>
      <c r="B17" s="3"/>
      <c r="C17" s="71"/>
      <c r="D17" s="71"/>
      <c r="E17" s="57"/>
      <c r="F17" s="72"/>
      <c r="G17" s="71"/>
      <c r="H17" s="71"/>
      <c r="I17" s="73"/>
      <c r="J17" s="74">
        <v>0</v>
      </c>
      <c r="K17" s="77"/>
    </row>
    <row r="18" spans="1:11" x14ac:dyDescent="0.35">
      <c r="A18" s="3"/>
      <c r="B18" s="3"/>
      <c r="C18" s="71"/>
      <c r="D18" s="71"/>
      <c r="E18" s="57"/>
      <c r="F18" s="72"/>
      <c r="G18" s="71"/>
      <c r="H18" s="71"/>
      <c r="I18" s="73"/>
      <c r="J18" s="74">
        <v>0</v>
      </c>
      <c r="K18" s="77"/>
    </row>
    <row r="19" spans="1:11" x14ac:dyDescent="0.35">
      <c r="A19" s="3"/>
      <c r="B19" s="3"/>
      <c r="C19" s="71"/>
      <c r="D19" s="71"/>
      <c r="E19" s="57"/>
      <c r="F19" s="72"/>
      <c r="G19" s="71"/>
      <c r="H19" s="71"/>
      <c r="I19" s="73"/>
      <c r="J19" s="74">
        <v>0</v>
      </c>
      <c r="K19" s="77"/>
    </row>
    <row r="20" spans="1:11" x14ac:dyDescent="0.35">
      <c r="A20" s="4"/>
    </row>
    <row r="21" spans="1:11" ht="15" thickBot="1" x14ac:dyDescent="0.4">
      <c r="G21" s="146" t="s">
        <v>35</v>
      </c>
      <c r="H21" s="147"/>
      <c r="I21" s="148"/>
      <c r="J21" s="5">
        <f>SUM(J11:J19)</f>
        <v>15.315000000000001</v>
      </c>
    </row>
    <row r="22" spans="1:11" ht="15" thickTop="1" x14ac:dyDescent="0.35">
      <c r="A22" s="11" t="s">
        <v>103</v>
      </c>
    </row>
    <row r="23" spans="1:11" x14ac:dyDescent="0.35">
      <c r="A23" s="13" t="s">
        <v>104</v>
      </c>
      <c r="B23" s="13">
        <v>10.210000000000001</v>
      </c>
      <c r="C23" s="154" t="s">
        <v>36</v>
      </c>
      <c r="D23" s="155"/>
      <c r="E23" s="155"/>
      <c r="F23" s="155"/>
      <c r="G23" s="155"/>
      <c r="H23" s="156"/>
      <c r="I23" s="78"/>
      <c r="J23" s="79" t="s">
        <v>37</v>
      </c>
    </row>
    <row r="24" spans="1:11" x14ac:dyDescent="0.35">
      <c r="A24" s="13" t="s">
        <v>105</v>
      </c>
      <c r="B24" s="13">
        <v>11.27</v>
      </c>
      <c r="C24" s="157" t="s">
        <v>108</v>
      </c>
      <c r="D24" s="158"/>
      <c r="E24" s="158"/>
      <c r="F24" s="158"/>
      <c r="G24" s="158"/>
      <c r="H24" s="159"/>
      <c r="I24" s="73"/>
      <c r="J24" s="81">
        <v>3</v>
      </c>
    </row>
    <row r="25" spans="1:11" x14ac:dyDescent="0.35">
      <c r="A25" s="13" t="s">
        <v>106</v>
      </c>
      <c r="B25" s="13">
        <v>14.02</v>
      </c>
      <c r="C25" s="157"/>
      <c r="D25" s="158"/>
      <c r="E25" s="158"/>
      <c r="F25" s="158"/>
      <c r="G25" s="158"/>
      <c r="H25" s="159"/>
      <c r="I25" s="73"/>
      <c r="J25" s="80"/>
    </row>
    <row r="26" spans="1:11" x14ac:dyDescent="0.35">
      <c r="A26" s="13" t="s">
        <v>107</v>
      </c>
      <c r="B26" s="13">
        <v>14.02</v>
      </c>
      <c r="C26" s="157"/>
      <c r="D26" s="158"/>
      <c r="E26" s="158"/>
      <c r="F26" s="158"/>
      <c r="G26" s="158"/>
      <c r="H26" s="159"/>
      <c r="I26" s="73"/>
      <c r="J26" s="80"/>
    </row>
    <row r="27" spans="1:11" x14ac:dyDescent="0.35">
      <c r="A27" s="13" t="s">
        <v>3</v>
      </c>
      <c r="B27" s="13">
        <v>28.44</v>
      </c>
      <c r="C27" s="157"/>
      <c r="D27" s="158"/>
      <c r="E27" s="158"/>
      <c r="F27" s="158"/>
      <c r="G27" s="158"/>
      <c r="H27" s="159"/>
      <c r="I27" s="73"/>
      <c r="J27" s="80"/>
    </row>
    <row r="28" spans="1:11" x14ac:dyDescent="0.35">
      <c r="C28" s="157"/>
      <c r="D28" s="158"/>
      <c r="E28" s="158"/>
      <c r="F28" s="158"/>
      <c r="G28" s="158"/>
      <c r="H28" s="159"/>
      <c r="I28" s="73"/>
      <c r="J28" s="80"/>
    </row>
    <row r="30" spans="1:11" ht="15" thickBot="1" x14ac:dyDescent="0.4">
      <c r="G30" s="149" t="s">
        <v>39</v>
      </c>
      <c r="H30" s="149"/>
      <c r="I30" s="149"/>
      <c r="J30" s="6">
        <f>SUM(J24:J28)</f>
        <v>3</v>
      </c>
    </row>
    <row r="31" spans="1:11" ht="15" thickTop="1" x14ac:dyDescent="0.35"/>
    <row r="32" spans="1:11" ht="15" thickBot="1" x14ac:dyDescent="0.4">
      <c r="G32" s="7" t="s">
        <v>40</v>
      </c>
      <c r="H32" s="8"/>
      <c r="I32" s="9"/>
      <c r="J32" s="10">
        <f>J21+J30</f>
        <v>18.315000000000001</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33"/>
  <sheetViews>
    <sheetView topLeftCell="A7"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160" t="s">
        <v>9</v>
      </c>
      <c r="B2" s="161"/>
      <c r="C2" s="161"/>
      <c r="D2" s="161"/>
      <c r="E2" s="161"/>
      <c r="F2" s="161"/>
      <c r="G2" s="161"/>
      <c r="H2" s="161"/>
      <c r="I2" s="161"/>
      <c r="J2" s="161"/>
      <c r="K2" s="161"/>
    </row>
    <row r="3" spans="1:11" ht="15" customHeight="1" x14ac:dyDescent="0.35">
      <c r="A3" s="162"/>
      <c r="B3" s="163"/>
      <c r="C3" s="163"/>
      <c r="D3" s="163"/>
      <c r="E3" s="163"/>
      <c r="F3" s="163"/>
      <c r="G3" s="163"/>
      <c r="H3" s="163"/>
      <c r="I3" s="163"/>
      <c r="J3" s="163"/>
      <c r="K3" s="163"/>
    </row>
    <row r="4" spans="1:11" ht="15" thickBot="1" x14ac:dyDescent="0.4">
      <c r="A4" s="164"/>
      <c r="B4" s="165"/>
      <c r="C4" s="165"/>
      <c r="D4" s="165"/>
      <c r="E4" s="165"/>
      <c r="F4" s="165"/>
      <c r="G4" s="165"/>
      <c r="H4" s="165"/>
      <c r="I4" s="165"/>
      <c r="J4" s="165"/>
      <c r="K4" s="165"/>
    </row>
    <row r="6" spans="1:11" ht="15" thickBot="1" x14ac:dyDescent="0.4"/>
    <row r="7" spans="1:11" ht="24" thickBot="1" x14ac:dyDescent="0.6">
      <c r="A7" s="1" t="s">
        <v>92</v>
      </c>
      <c r="B7" s="166" t="s">
        <v>10</v>
      </c>
      <c r="C7" s="167"/>
      <c r="D7" s="168"/>
      <c r="E7" s="12"/>
      <c r="F7" s="12"/>
      <c r="G7" s="12"/>
      <c r="H7" s="12"/>
      <c r="I7" s="12"/>
      <c r="J7" s="12"/>
      <c r="K7" s="12"/>
    </row>
    <row r="9" spans="1:11" ht="28.9" customHeight="1" x14ac:dyDescent="0.35">
      <c r="A9" s="169" t="s">
        <v>93</v>
      </c>
      <c r="B9" s="173" t="s">
        <v>2</v>
      </c>
      <c r="C9" s="171" t="s">
        <v>94</v>
      </c>
      <c r="D9" s="171"/>
      <c r="E9" s="150" t="s">
        <v>95</v>
      </c>
      <c r="F9" s="172" t="s">
        <v>96</v>
      </c>
      <c r="G9" s="150" t="s">
        <v>97</v>
      </c>
      <c r="H9" s="150" t="s">
        <v>98</v>
      </c>
      <c r="I9" s="151"/>
      <c r="J9" s="153" t="s">
        <v>21</v>
      </c>
      <c r="K9" s="175" t="s">
        <v>22</v>
      </c>
    </row>
    <row r="10" spans="1:11" ht="25.9" customHeight="1" x14ac:dyDescent="0.35">
      <c r="A10" s="170"/>
      <c r="B10" s="174"/>
      <c r="C10" s="70" t="s">
        <v>99</v>
      </c>
      <c r="D10" s="70" t="s">
        <v>100</v>
      </c>
      <c r="E10" s="150"/>
      <c r="F10" s="172"/>
      <c r="G10" s="150"/>
      <c r="H10" s="150"/>
      <c r="I10" s="152"/>
      <c r="J10" s="153"/>
      <c r="K10" s="176"/>
    </row>
    <row r="11" spans="1:11" ht="14.65" customHeight="1" x14ac:dyDescent="0.35">
      <c r="A11" s="2"/>
      <c r="B11" s="2"/>
      <c r="C11" s="71"/>
      <c r="D11" s="71"/>
      <c r="E11" s="82"/>
      <c r="F11" s="72"/>
      <c r="G11" s="71"/>
      <c r="H11" s="71"/>
      <c r="I11" s="73"/>
      <c r="J11" s="74">
        <v>0</v>
      </c>
      <c r="K11" s="83" t="s">
        <v>109</v>
      </c>
    </row>
    <row r="12" spans="1:11" ht="43.5" x14ac:dyDescent="0.35">
      <c r="A12" s="3"/>
      <c r="B12" s="3"/>
      <c r="C12" s="71"/>
      <c r="D12" s="71"/>
      <c r="E12" s="82"/>
      <c r="F12" s="72"/>
      <c r="G12" s="71"/>
      <c r="H12" s="71"/>
      <c r="I12" s="73"/>
      <c r="J12" s="74">
        <v>0</v>
      </c>
      <c r="K12" s="76" t="s">
        <v>110</v>
      </c>
    </row>
    <row r="13" spans="1:11" x14ac:dyDescent="0.35">
      <c r="A13" s="3"/>
      <c r="B13" s="3"/>
      <c r="C13" s="71"/>
      <c r="D13" s="71"/>
      <c r="E13" s="82"/>
      <c r="F13" s="72"/>
      <c r="G13" s="71"/>
      <c r="H13" s="71"/>
      <c r="I13" s="73"/>
      <c r="J13" s="74">
        <v>0</v>
      </c>
      <c r="K13" s="76"/>
    </row>
    <row r="14" spans="1:11" x14ac:dyDescent="0.35">
      <c r="A14" s="3"/>
      <c r="B14" s="3"/>
      <c r="C14" s="71"/>
      <c r="D14" s="71"/>
      <c r="E14" s="82"/>
      <c r="F14" s="72"/>
      <c r="G14" s="71"/>
      <c r="H14" s="71"/>
      <c r="I14" s="73"/>
      <c r="J14" s="74">
        <v>0</v>
      </c>
      <c r="K14" s="76"/>
    </row>
    <row r="15" spans="1:11" x14ac:dyDescent="0.35">
      <c r="A15" s="3"/>
      <c r="B15" s="3"/>
      <c r="C15" s="71"/>
      <c r="D15" s="71"/>
      <c r="E15" s="82"/>
      <c r="F15" s="72"/>
      <c r="G15" s="71"/>
      <c r="H15" s="71"/>
      <c r="I15" s="73"/>
      <c r="J15" s="74">
        <v>0</v>
      </c>
      <c r="K15" s="77"/>
    </row>
    <row r="16" spans="1:11" x14ac:dyDescent="0.35">
      <c r="A16" s="3"/>
      <c r="B16" s="3"/>
      <c r="C16" s="71"/>
      <c r="D16" s="71"/>
      <c r="E16" s="82"/>
      <c r="F16" s="72"/>
      <c r="G16" s="71"/>
      <c r="H16" s="71"/>
      <c r="I16" s="73"/>
      <c r="J16" s="74">
        <v>0</v>
      </c>
      <c r="K16" s="77"/>
    </row>
    <row r="17" spans="1:11" x14ac:dyDescent="0.35">
      <c r="A17" s="3"/>
      <c r="B17" s="3"/>
      <c r="C17" s="71"/>
      <c r="D17" s="71"/>
      <c r="E17" s="82"/>
      <c r="F17" s="72"/>
      <c r="G17" s="71"/>
      <c r="H17" s="71"/>
      <c r="I17" s="73"/>
      <c r="J17" s="74">
        <v>0</v>
      </c>
      <c r="K17" s="77"/>
    </row>
    <row r="18" spans="1:11" x14ac:dyDescent="0.35">
      <c r="A18" s="3"/>
      <c r="B18" s="3"/>
      <c r="C18" s="71"/>
      <c r="D18" s="71"/>
      <c r="E18" s="82"/>
      <c r="F18" s="72"/>
      <c r="G18" s="71"/>
      <c r="H18" s="71"/>
      <c r="I18" s="73"/>
      <c r="J18" s="74">
        <v>0</v>
      </c>
      <c r="K18" s="77"/>
    </row>
    <row r="19" spans="1:11" x14ac:dyDescent="0.35">
      <c r="A19" s="3"/>
      <c r="B19" s="3"/>
      <c r="C19" s="71"/>
      <c r="D19" s="71"/>
      <c r="E19" s="82"/>
      <c r="F19" s="72"/>
      <c r="G19" s="71"/>
      <c r="H19" s="71"/>
      <c r="I19" s="73"/>
      <c r="J19" s="74">
        <v>0</v>
      </c>
      <c r="K19" s="77"/>
    </row>
    <row r="20" spans="1:11" x14ac:dyDescent="0.35">
      <c r="A20" s="4"/>
    </row>
    <row r="21" spans="1:11" ht="15" thickBot="1" x14ac:dyDescent="0.4">
      <c r="G21" s="146" t="s">
        <v>35</v>
      </c>
      <c r="H21" s="147"/>
      <c r="I21" s="148"/>
      <c r="J21" s="5">
        <f>SUM(J11:J19)</f>
        <v>0</v>
      </c>
    </row>
    <row r="22" spans="1:11" ht="15" thickTop="1" x14ac:dyDescent="0.35">
      <c r="A22" s="11" t="s">
        <v>103</v>
      </c>
    </row>
    <row r="23" spans="1:11" x14ac:dyDescent="0.35">
      <c r="A23" s="13" t="s">
        <v>104</v>
      </c>
      <c r="B23" s="13">
        <v>10.210000000000001</v>
      </c>
      <c r="C23" s="154" t="s">
        <v>36</v>
      </c>
      <c r="D23" s="155"/>
      <c r="E23" s="155"/>
      <c r="F23" s="155"/>
      <c r="G23" s="155"/>
      <c r="H23" s="156"/>
      <c r="I23" s="78"/>
      <c r="J23" s="79" t="s">
        <v>37</v>
      </c>
    </row>
    <row r="24" spans="1:11" x14ac:dyDescent="0.35">
      <c r="A24" s="13" t="s">
        <v>105</v>
      </c>
      <c r="B24" s="13">
        <v>11.27</v>
      </c>
      <c r="C24" s="157"/>
      <c r="D24" s="158"/>
      <c r="E24" s="158"/>
      <c r="F24" s="158"/>
      <c r="G24" s="158"/>
      <c r="H24" s="159"/>
      <c r="I24" s="73"/>
      <c r="J24" s="80"/>
    </row>
    <row r="25" spans="1:11" x14ac:dyDescent="0.35">
      <c r="A25" s="13" t="s">
        <v>106</v>
      </c>
      <c r="B25" s="13">
        <v>14.02</v>
      </c>
      <c r="C25" s="157"/>
      <c r="D25" s="158"/>
      <c r="E25" s="158"/>
      <c r="F25" s="158"/>
      <c r="G25" s="158"/>
      <c r="H25" s="159"/>
      <c r="I25" s="73"/>
      <c r="J25" s="80"/>
    </row>
    <row r="26" spans="1:11" x14ac:dyDescent="0.35">
      <c r="A26" s="13" t="s">
        <v>107</v>
      </c>
      <c r="B26" s="13">
        <v>14.02</v>
      </c>
      <c r="C26" s="157"/>
      <c r="D26" s="158"/>
      <c r="E26" s="158"/>
      <c r="F26" s="158"/>
      <c r="G26" s="158"/>
      <c r="H26" s="159"/>
      <c r="I26" s="73"/>
      <c r="J26" s="80"/>
    </row>
    <row r="27" spans="1:11" x14ac:dyDescent="0.35">
      <c r="A27" s="13" t="s">
        <v>3</v>
      </c>
      <c r="B27" s="13">
        <v>28.44</v>
      </c>
      <c r="C27" s="157"/>
      <c r="D27" s="158"/>
      <c r="E27" s="158"/>
      <c r="F27" s="158"/>
      <c r="G27" s="158"/>
      <c r="H27" s="159"/>
      <c r="I27" s="73"/>
      <c r="J27" s="80"/>
    </row>
    <row r="28" spans="1:11" x14ac:dyDescent="0.35">
      <c r="C28" s="157"/>
      <c r="D28" s="158"/>
      <c r="E28" s="158"/>
      <c r="F28" s="158"/>
      <c r="G28" s="158"/>
      <c r="H28" s="159"/>
      <c r="I28" s="73"/>
      <c r="J28" s="80"/>
    </row>
    <row r="30" spans="1:11" ht="15" thickBot="1" x14ac:dyDescent="0.4">
      <c r="G30" s="149" t="s">
        <v>39</v>
      </c>
      <c r="H30" s="149"/>
      <c r="I30" s="149"/>
      <c r="J30" s="6">
        <f>SUM(J24:J28)</f>
        <v>0</v>
      </c>
    </row>
    <row r="31" spans="1:11" ht="15" thickTop="1" x14ac:dyDescent="0.35"/>
    <row r="32" spans="1:11" ht="15" thickBot="1" x14ac:dyDescent="0.4">
      <c r="G32" s="7" t="s">
        <v>40</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160" t="s">
        <v>9</v>
      </c>
      <c r="B2" s="161"/>
      <c r="C2" s="161"/>
      <c r="D2" s="161"/>
      <c r="E2" s="161"/>
      <c r="F2" s="161"/>
      <c r="G2" s="161"/>
      <c r="H2" s="161"/>
      <c r="I2" s="161"/>
      <c r="J2" s="161"/>
      <c r="K2" s="161"/>
    </row>
    <row r="3" spans="1:11" ht="15" customHeight="1" x14ac:dyDescent="0.35">
      <c r="A3" s="162"/>
      <c r="B3" s="163"/>
      <c r="C3" s="163"/>
      <c r="D3" s="163"/>
      <c r="E3" s="163"/>
      <c r="F3" s="163"/>
      <c r="G3" s="163"/>
      <c r="H3" s="163"/>
      <c r="I3" s="163"/>
      <c r="J3" s="163"/>
      <c r="K3" s="163"/>
    </row>
    <row r="4" spans="1:11" ht="15" thickBot="1" x14ac:dyDescent="0.4">
      <c r="A4" s="164"/>
      <c r="B4" s="165"/>
      <c r="C4" s="165"/>
      <c r="D4" s="165"/>
      <c r="E4" s="165"/>
      <c r="F4" s="165"/>
      <c r="G4" s="165"/>
      <c r="H4" s="165"/>
      <c r="I4" s="165"/>
      <c r="J4" s="165"/>
      <c r="K4" s="165"/>
    </row>
    <row r="6" spans="1:11" ht="15" thickBot="1" x14ac:dyDescent="0.4"/>
    <row r="7" spans="1:11" ht="24" thickBot="1" x14ac:dyDescent="0.6">
      <c r="A7" s="1" t="s">
        <v>92</v>
      </c>
      <c r="B7" s="166" t="s">
        <v>10</v>
      </c>
      <c r="C7" s="167"/>
      <c r="D7" s="168"/>
      <c r="E7" s="12"/>
      <c r="F7" s="12"/>
      <c r="G7" s="12"/>
      <c r="H7" s="12"/>
      <c r="I7" s="12"/>
      <c r="J7" s="12"/>
      <c r="K7" s="12"/>
    </row>
    <row r="9" spans="1:11" ht="28.9" customHeight="1" x14ac:dyDescent="0.35">
      <c r="A9" s="169" t="s">
        <v>93</v>
      </c>
      <c r="B9" s="173" t="s">
        <v>2</v>
      </c>
      <c r="C9" s="171" t="s">
        <v>94</v>
      </c>
      <c r="D9" s="171"/>
      <c r="E9" s="150" t="s">
        <v>95</v>
      </c>
      <c r="F9" s="172" t="s">
        <v>96</v>
      </c>
      <c r="G9" s="150" t="s">
        <v>97</v>
      </c>
      <c r="H9" s="150" t="s">
        <v>98</v>
      </c>
      <c r="I9" s="151"/>
      <c r="J9" s="153" t="s">
        <v>21</v>
      </c>
      <c r="K9" s="175" t="s">
        <v>22</v>
      </c>
    </row>
    <row r="10" spans="1:11" ht="25.9" customHeight="1" x14ac:dyDescent="0.35">
      <c r="A10" s="170"/>
      <c r="B10" s="174"/>
      <c r="C10" s="70" t="s">
        <v>99</v>
      </c>
      <c r="D10" s="70" t="s">
        <v>100</v>
      </c>
      <c r="E10" s="150"/>
      <c r="F10" s="172"/>
      <c r="G10" s="150"/>
      <c r="H10" s="150"/>
      <c r="I10" s="152"/>
      <c r="J10" s="153"/>
      <c r="K10" s="176"/>
    </row>
    <row r="11" spans="1:11" ht="14.65" customHeight="1" x14ac:dyDescent="0.35">
      <c r="A11" s="2"/>
      <c r="B11" s="2"/>
      <c r="C11" s="71"/>
      <c r="D11" s="71"/>
      <c r="E11" s="82"/>
      <c r="F11" s="72"/>
      <c r="G11" s="71"/>
      <c r="H11" s="71"/>
      <c r="I11" s="73"/>
      <c r="J11" s="74">
        <v>0</v>
      </c>
      <c r="K11" s="83" t="s">
        <v>109</v>
      </c>
    </row>
    <row r="12" spans="1:11" ht="43.5" x14ac:dyDescent="0.35">
      <c r="A12" s="3"/>
      <c r="B12" s="3"/>
      <c r="C12" s="71"/>
      <c r="D12" s="71"/>
      <c r="E12" s="82"/>
      <c r="F12" s="72"/>
      <c r="G12" s="71"/>
      <c r="H12" s="71"/>
      <c r="I12" s="73"/>
      <c r="J12" s="74">
        <v>0</v>
      </c>
      <c r="K12" s="76" t="s">
        <v>110</v>
      </c>
    </row>
    <row r="13" spans="1:11" x14ac:dyDescent="0.35">
      <c r="A13" s="3"/>
      <c r="B13" s="3"/>
      <c r="C13" s="71"/>
      <c r="D13" s="71"/>
      <c r="E13" s="82"/>
      <c r="F13" s="72"/>
      <c r="G13" s="71"/>
      <c r="H13" s="71"/>
      <c r="I13" s="73"/>
      <c r="J13" s="74">
        <v>0</v>
      </c>
      <c r="K13" s="76"/>
    </row>
    <row r="14" spans="1:11" x14ac:dyDescent="0.35">
      <c r="A14" s="3"/>
      <c r="B14" s="3"/>
      <c r="C14" s="71"/>
      <c r="D14" s="71"/>
      <c r="E14" s="82"/>
      <c r="F14" s="72"/>
      <c r="G14" s="71"/>
      <c r="H14" s="71"/>
      <c r="I14" s="73"/>
      <c r="J14" s="74">
        <v>0</v>
      </c>
      <c r="K14" s="76"/>
    </row>
    <row r="15" spans="1:11" x14ac:dyDescent="0.35">
      <c r="A15" s="3"/>
      <c r="B15" s="3"/>
      <c r="C15" s="71"/>
      <c r="D15" s="71"/>
      <c r="E15" s="82"/>
      <c r="F15" s="72"/>
      <c r="G15" s="71"/>
      <c r="H15" s="71"/>
      <c r="I15" s="73"/>
      <c r="J15" s="74">
        <v>0</v>
      </c>
      <c r="K15" s="77"/>
    </row>
    <row r="16" spans="1:11" x14ac:dyDescent="0.35">
      <c r="A16" s="3"/>
      <c r="B16" s="3"/>
      <c r="C16" s="71"/>
      <c r="D16" s="71"/>
      <c r="E16" s="82"/>
      <c r="F16" s="72"/>
      <c r="G16" s="71"/>
      <c r="H16" s="71"/>
      <c r="I16" s="73"/>
      <c r="J16" s="74">
        <v>0</v>
      </c>
      <c r="K16" s="77"/>
    </row>
    <row r="17" spans="1:11" x14ac:dyDescent="0.35">
      <c r="A17" s="3"/>
      <c r="B17" s="3"/>
      <c r="C17" s="71"/>
      <c r="D17" s="71"/>
      <c r="E17" s="82"/>
      <c r="F17" s="72"/>
      <c r="G17" s="71"/>
      <c r="H17" s="71"/>
      <c r="I17" s="73"/>
      <c r="J17" s="74">
        <v>0</v>
      </c>
      <c r="K17" s="77"/>
    </row>
    <row r="18" spans="1:11" x14ac:dyDescent="0.35">
      <c r="A18" s="3"/>
      <c r="B18" s="3"/>
      <c r="C18" s="71"/>
      <c r="D18" s="71"/>
      <c r="E18" s="82"/>
      <c r="F18" s="72"/>
      <c r="G18" s="71"/>
      <c r="H18" s="71"/>
      <c r="I18" s="73"/>
      <c r="J18" s="74">
        <v>0</v>
      </c>
      <c r="K18" s="77"/>
    </row>
    <row r="19" spans="1:11" x14ac:dyDescent="0.35">
      <c r="A19" s="3"/>
      <c r="B19" s="3"/>
      <c r="C19" s="71"/>
      <c r="D19" s="71"/>
      <c r="E19" s="82"/>
      <c r="F19" s="72"/>
      <c r="G19" s="71"/>
      <c r="H19" s="71"/>
      <c r="I19" s="73"/>
      <c r="J19" s="74">
        <v>0</v>
      </c>
      <c r="K19" s="77"/>
    </row>
    <row r="20" spans="1:11" x14ac:dyDescent="0.35">
      <c r="A20" s="4"/>
    </row>
    <row r="21" spans="1:11" ht="15" thickBot="1" x14ac:dyDescent="0.4">
      <c r="G21" s="146" t="s">
        <v>35</v>
      </c>
      <c r="H21" s="147"/>
      <c r="I21" s="148"/>
      <c r="J21" s="5">
        <f>SUM(J11:J19)</f>
        <v>0</v>
      </c>
    </row>
    <row r="22" spans="1:11" ht="15" thickTop="1" x14ac:dyDescent="0.35">
      <c r="A22" s="11" t="s">
        <v>103</v>
      </c>
    </row>
    <row r="23" spans="1:11" x14ac:dyDescent="0.35">
      <c r="A23" s="13" t="s">
        <v>104</v>
      </c>
      <c r="B23" s="13">
        <v>10.210000000000001</v>
      </c>
      <c r="C23" s="154" t="s">
        <v>36</v>
      </c>
      <c r="D23" s="155"/>
      <c r="E23" s="155"/>
      <c r="F23" s="155"/>
      <c r="G23" s="155"/>
      <c r="H23" s="156"/>
      <c r="I23" s="78"/>
      <c r="J23" s="79" t="s">
        <v>37</v>
      </c>
    </row>
    <row r="24" spans="1:11" x14ac:dyDescent="0.35">
      <c r="A24" s="13" t="s">
        <v>105</v>
      </c>
      <c r="B24" s="13">
        <v>11.27</v>
      </c>
      <c r="C24" s="157"/>
      <c r="D24" s="158"/>
      <c r="E24" s="158"/>
      <c r="F24" s="158"/>
      <c r="G24" s="158"/>
      <c r="H24" s="159"/>
      <c r="I24" s="73"/>
      <c r="J24" s="80"/>
    </row>
    <row r="25" spans="1:11" x14ac:dyDescent="0.35">
      <c r="A25" s="13" t="s">
        <v>106</v>
      </c>
      <c r="B25" s="13">
        <v>14.02</v>
      </c>
      <c r="C25" s="157"/>
      <c r="D25" s="158"/>
      <c r="E25" s="158"/>
      <c r="F25" s="158"/>
      <c r="G25" s="158"/>
      <c r="H25" s="159"/>
      <c r="I25" s="73"/>
      <c r="J25" s="80"/>
    </row>
    <row r="26" spans="1:11" x14ac:dyDescent="0.35">
      <c r="A26" s="13" t="s">
        <v>107</v>
      </c>
      <c r="B26" s="13">
        <v>14.02</v>
      </c>
      <c r="C26" s="157"/>
      <c r="D26" s="158"/>
      <c r="E26" s="158"/>
      <c r="F26" s="158"/>
      <c r="G26" s="158"/>
      <c r="H26" s="159"/>
      <c r="I26" s="73"/>
      <c r="J26" s="80"/>
    </row>
    <row r="27" spans="1:11" x14ac:dyDescent="0.35">
      <c r="A27" s="13" t="s">
        <v>3</v>
      </c>
      <c r="B27" s="13">
        <v>28.44</v>
      </c>
      <c r="C27" s="157"/>
      <c r="D27" s="158"/>
      <c r="E27" s="158"/>
      <c r="F27" s="158"/>
      <c r="G27" s="158"/>
      <c r="H27" s="159"/>
      <c r="I27" s="73"/>
      <c r="J27" s="80"/>
    </row>
    <row r="28" spans="1:11" x14ac:dyDescent="0.35">
      <c r="C28" s="157"/>
      <c r="D28" s="158"/>
      <c r="E28" s="158"/>
      <c r="F28" s="158"/>
      <c r="G28" s="158"/>
      <c r="H28" s="159"/>
      <c r="I28" s="73"/>
      <c r="J28" s="80"/>
    </row>
    <row r="30" spans="1:11" ht="15" thickBot="1" x14ac:dyDescent="0.4">
      <c r="G30" s="149" t="s">
        <v>39</v>
      </c>
      <c r="H30" s="149"/>
      <c r="I30" s="149"/>
      <c r="J30" s="6">
        <f>SUM(J24:J28)</f>
        <v>0</v>
      </c>
    </row>
    <row r="31" spans="1:11" ht="15" thickTop="1" x14ac:dyDescent="0.35"/>
    <row r="32" spans="1:11" ht="15" thickBot="1" x14ac:dyDescent="0.4">
      <c r="G32" s="7" t="s">
        <v>40</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160" t="s">
        <v>9</v>
      </c>
      <c r="B2" s="161"/>
      <c r="C2" s="161"/>
      <c r="D2" s="161"/>
      <c r="E2" s="161"/>
      <c r="F2" s="161"/>
      <c r="G2" s="161"/>
      <c r="H2" s="161"/>
      <c r="I2" s="161"/>
      <c r="J2" s="161"/>
      <c r="K2" s="161"/>
    </row>
    <row r="3" spans="1:11" ht="15" customHeight="1" x14ac:dyDescent="0.35">
      <c r="A3" s="162"/>
      <c r="B3" s="163"/>
      <c r="C3" s="163"/>
      <c r="D3" s="163"/>
      <c r="E3" s="163"/>
      <c r="F3" s="163"/>
      <c r="G3" s="163"/>
      <c r="H3" s="163"/>
      <c r="I3" s="163"/>
      <c r="J3" s="163"/>
      <c r="K3" s="163"/>
    </row>
    <row r="4" spans="1:11" ht="15" thickBot="1" x14ac:dyDescent="0.4">
      <c r="A4" s="164"/>
      <c r="B4" s="165"/>
      <c r="C4" s="165"/>
      <c r="D4" s="165"/>
      <c r="E4" s="165"/>
      <c r="F4" s="165"/>
      <c r="G4" s="165"/>
      <c r="H4" s="165"/>
      <c r="I4" s="165"/>
      <c r="J4" s="165"/>
      <c r="K4" s="165"/>
    </row>
    <row r="6" spans="1:11" ht="15" thickBot="1" x14ac:dyDescent="0.4"/>
    <row r="7" spans="1:11" ht="24" thickBot="1" x14ac:dyDescent="0.6">
      <c r="A7" s="1" t="s">
        <v>92</v>
      </c>
      <c r="B7" s="166" t="s">
        <v>10</v>
      </c>
      <c r="C7" s="167"/>
      <c r="D7" s="168"/>
      <c r="E7" s="12"/>
      <c r="F7" s="12"/>
      <c r="G7" s="12"/>
      <c r="H7" s="12"/>
      <c r="I7" s="12"/>
      <c r="J7" s="12"/>
      <c r="K7" s="12"/>
    </row>
    <row r="9" spans="1:11" ht="28.9" customHeight="1" x14ac:dyDescent="0.35">
      <c r="A9" s="169" t="s">
        <v>93</v>
      </c>
      <c r="B9" s="173" t="s">
        <v>2</v>
      </c>
      <c r="C9" s="171" t="s">
        <v>94</v>
      </c>
      <c r="D9" s="171"/>
      <c r="E9" s="150" t="s">
        <v>95</v>
      </c>
      <c r="F9" s="172" t="s">
        <v>96</v>
      </c>
      <c r="G9" s="150" t="s">
        <v>97</v>
      </c>
      <c r="H9" s="150" t="s">
        <v>98</v>
      </c>
      <c r="I9" s="151"/>
      <c r="J9" s="153" t="s">
        <v>21</v>
      </c>
      <c r="K9" s="175" t="s">
        <v>22</v>
      </c>
    </row>
    <row r="10" spans="1:11" ht="25.9" customHeight="1" x14ac:dyDescent="0.35">
      <c r="A10" s="170"/>
      <c r="B10" s="174"/>
      <c r="C10" s="70" t="s">
        <v>99</v>
      </c>
      <c r="D10" s="70" t="s">
        <v>100</v>
      </c>
      <c r="E10" s="150"/>
      <c r="F10" s="172"/>
      <c r="G10" s="150"/>
      <c r="H10" s="150"/>
      <c r="I10" s="152"/>
      <c r="J10" s="153"/>
      <c r="K10" s="176"/>
    </row>
    <row r="11" spans="1:11" ht="14.65" customHeight="1" x14ac:dyDescent="0.35">
      <c r="A11" s="2"/>
      <c r="B11" s="2"/>
      <c r="C11" s="71"/>
      <c r="D11" s="71"/>
      <c r="E11" s="82"/>
      <c r="F11" s="72"/>
      <c r="G11" s="71"/>
      <c r="H11" s="71"/>
      <c r="I11" s="73"/>
      <c r="J11" s="74">
        <v>0</v>
      </c>
      <c r="K11" s="83" t="s">
        <v>109</v>
      </c>
    </row>
    <row r="12" spans="1:11" ht="43.5" x14ac:dyDescent="0.35">
      <c r="A12" s="3"/>
      <c r="B12" s="3"/>
      <c r="C12" s="71"/>
      <c r="D12" s="71"/>
      <c r="E12" s="82"/>
      <c r="F12" s="72"/>
      <c r="G12" s="71"/>
      <c r="H12" s="71"/>
      <c r="I12" s="73"/>
      <c r="J12" s="74">
        <v>0</v>
      </c>
      <c r="K12" s="76" t="s">
        <v>110</v>
      </c>
    </row>
    <row r="13" spans="1:11" x14ac:dyDescent="0.35">
      <c r="A13" s="3"/>
      <c r="B13" s="3"/>
      <c r="C13" s="71"/>
      <c r="D13" s="71"/>
      <c r="E13" s="82"/>
      <c r="F13" s="72"/>
      <c r="G13" s="71"/>
      <c r="H13" s="71"/>
      <c r="I13" s="73"/>
      <c r="J13" s="74">
        <v>0</v>
      </c>
      <c r="K13" s="76"/>
    </row>
    <row r="14" spans="1:11" x14ac:dyDescent="0.35">
      <c r="A14" s="3"/>
      <c r="B14" s="3"/>
      <c r="C14" s="71"/>
      <c r="D14" s="71"/>
      <c r="E14" s="82"/>
      <c r="F14" s="72"/>
      <c r="G14" s="71"/>
      <c r="H14" s="71"/>
      <c r="I14" s="73"/>
      <c r="J14" s="74">
        <v>0</v>
      </c>
      <c r="K14" s="76"/>
    </row>
    <row r="15" spans="1:11" x14ac:dyDescent="0.35">
      <c r="A15" s="3"/>
      <c r="B15" s="3"/>
      <c r="C15" s="71"/>
      <c r="D15" s="71"/>
      <c r="E15" s="82"/>
      <c r="F15" s="72"/>
      <c r="G15" s="71"/>
      <c r="H15" s="71"/>
      <c r="I15" s="73"/>
      <c r="J15" s="74">
        <v>0</v>
      </c>
      <c r="K15" s="77"/>
    </row>
    <row r="16" spans="1:11" x14ac:dyDescent="0.35">
      <c r="A16" s="3"/>
      <c r="B16" s="3"/>
      <c r="C16" s="71"/>
      <c r="D16" s="71"/>
      <c r="E16" s="82"/>
      <c r="F16" s="72"/>
      <c r="G16" s="71"/>
      <c r="H16" s="71"/>
      <c r="I16" s="73"/>
      <c r="J16" s="74">
        <v>0</v>
      </c>
      <c r="K16" s="77"/>
    </row>
    <row r="17" spans="1:11" x14ac:dyDescent="0.35">
      <c r="A17" s="3"/>
      <c r="B17" s="3"/>
      <c r="C17" s="71"/>
      <c r="D17" s="71"/>
      <c r="E17" s="82"/>
      <c r="F17" s="72"/>
      <c r="G17" s="71"/>
      <c r="H17" s="71"/>
      <c r="I17" s="73"/>
      <c r="J17" s="74">
        <v>0</v>
      </c>
      <c r="K17" s="77"/>
    </row>
    <row r="18" spans="1:11" x14ac:dyDescent="0.35">
      <c r="A18" s="3"/>
      <c r="B18" s="3"/>
      <c r="C18" s="71"/>
      <c r="D18" s="71"/>
      <c r="E18" s="82"/>
      <c r="F18" s="72"/>
      <c r="G18" s="71"/>
      <c r="H18" s="71"/>
      <c r="I18" s="73"/>
      <c r="J18" s="74">
        <v>0</v>
      </c>
      <c r="K18" s="77"/>
    </row>
    <row r="19" spans="1:11" x14ac:dyDescent="0.35">
      <c r="A19" s="3"/>
      <c r="B19" s="3"/>
      <c r="C19" s="71"/>
      <c r="D19" s="71"/>
      <c r="E19" s="82"/>
      <c r="F19" s="72"/>
      <c r="G19" s="71"/>
      <c r="H19" s="71"/>
      <c r="I19" s="73"/>
      <c r="J19" s="74">
        <v>0</v>
      </c>
      <c r="K19" s="77"/>
    </row>
    <row r="20" spans="1:11" x14ac:dyDescent="0.35">
      <c r="A20" s="4"/>
    </row>
    <row r="21" spans="1:11" ht="15" thickBot="1" x14ac:dyDescent="0.4">
      <c r="G21" s="146" t="s">
        <v>35</v>
      </c>
      <c r="H21" s="147"/>
      <c r="I21" s="148"/>
      <c r="J21" s="5">
        <f>SUM(J11:J19)</f>
        <v>0</v>
      </c>
    </row>
    <row r="22" spans="1:11" ht="15" thickTop="1" x14ac:dyDescent="0.35">
      <c r="A22" s="11" t="s">
        <v>103</v>
      </c>
    </row>
    <row r="23" spans="1:11" x14ac:dyDescent="0.35">
      <c r="A23" s="13" t="s">
        <v>104</v>
      </c>
      <c r="B23" s="13">
        <v>10.210000000000001</v>
      </c>
      <c r="C23" s="154" t="s">
        <v>36</v>
      </c>
      <c r="D23" s="155"/>
      <c r="E23" s="155"/>
      <c r="F23" s="155"/>
      <c r="G23" s="155"/>
      <c r="H23" s="156"/>
      <c r="I23" s="78"/>
      <c r="J23" s="79" t="s">
        <v>37</v>
      </c>
    </row>
    <row r="24" spans="1:11" x14ac:dyDescent="0.35">
      <c r="A24" s="13" t="s">
        <v>105</v>
      </c>
      <c r="B24" s="13">
        <v>11.27</v>
      </c>
      <c r="C24" s="157"/>
      <c r="D24" s="158"/>
      <c r="E24" s="158"/>
      <c r="F24" s="158"/>
      <c r="G24" s="158"/>
      <c r="H24" s="159"/>
      <c r="I24" s="73"/>
      <c r="J24" s="80"/>
    </row>
    <row r="25" spans="1:11" x14ac:dyDescent="0.35">
      <c r="A25" s="13" t="s">
        <v>106</v>
      </c>
      <c r="B25" s="13">
        <v>14.02</v>
      </c>
      <c r="C25" s="157"/>
      <c r="D25" s="158"/>
      <c r="E25" s="158"/>
      <c r="F25" s="158"/>
      <c r="G25" s="158"/>
      <c r="H25" s="159"/>
      <c r="I25" s="73"/>
      <c r="J25" s="80"/>
    </row>
    <row r="26" spans="1:11" x14ac:dyDescent="0.35">
      <c r="A26" s="13" t="s">
        <v>107</v>
      </c>
      <c r="B26" s="13">
        <v>14.02</v>
      </c>
      <c r="C26" s="157"/>
      <c r="D26" s="158"/>
      <c r="E26" s="158"/>
      <c r="F26" s="158"/>
      <c r="G26" s="158"/>
      <c r="H26" s="159"/>
      <c r="I26" s="73"/>
      <c r="J26" s="80"/>
    </row>
    <row r="27" spans="1:11" x14ac:dyDescent="0.35">
      <c r="A27" s="13" t="s">
        <v>3</v>
      </c>
      <c r="B27" s="13">
        <v>28.44</v>
      </c>
      <c r="C27" s="157"/>
      <c r="D27" s="158"/>
      <c r="E27" s="158"/>
      <c r="F27" s="158"/>
      <c r="G27" s="158"/>
      <c r="H27" s="159"/>
      <c r="I27" s="73"/>
      <c r="J27" s="80"/>
    </row>
    <row r="28" spans="1:11" x14ac:dyDescent="0.35">
      <c r="C28" s="157"/>
      <c r="D28" s="158"/>
      <c r="E28" s="158"/>
      <c r="F28" s="158"/>
      <c r="G28" s="158"/>
      <c r="H28" s="159"/>
      <c r="I28" s="73"/>
      <c r="J28" s="80"/>
    </row>
    <row r="30" spans="1:11" ht="15" thickBot="1" x14ac:dyDescent="0.4">
      <c r="G30" s="149" t="s">
        <v>39</v>
      </c>
      <c r="H30" s="149"/>
      <c r="I30" s="149"/>
      <c r="J30" s="6">
        <f>SUM(J24:J28)</f>
        <v>0</v>
      </c>
    </row>
    <row r="31" spans="1:11" ht="15" thickTop="1" x14ac:dyDescent="0.35"/>
    <row r="32" spans="1:11" ht="15" thickBot="1" x14ac:dyDescent="0.4">
      <c r="G32" s="7" t="s">
        <v>40</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160" t="s">
        <v>9</v>
      </c>
      <c r="B2" s="161"/>
      <c r="C2" s="161"/>
      <c r="D2" s="161"/>
      <c r="E2" s="161"/>
      <c r="F2" s="161"/>
      <c r="G2" s="161"/>
      <c r="H2" s="161"/>
      <c r="I2" s="161"/>
      <c r="J2" s="161"/>
      <c r="K2" s="161"/>
    </row>
    <row r="3" spans="1:11" ht="15" customHeight="1" x14ac:dyDescent="0.35">
      <c r="A3" s="162"/>
      <c r="B3" s="163"/>
      <c r="C3" s="163"/>
      <c r="D3" s="163"/>
      <c r="E3" s="163"/>
      <c r="F3" s="163"/>
      <c r="G3" s="163"/>
      <c r="H3" s="163"/>
      <c r="I3" s="163"/>
      <c r="J3" s="163"/>
      <c r="K3" s="163"/>
    </row>
    <row r="4" spans="1:11" ht="15" thickBot="1" x14ac:dyDescent="0.4">
      <c r="A4" s="164"/>
      <c r="B4" s="165"/>
      <c r="C4" s="165"/>
      <c r="D4" s="165"/>
      <c r="E4" s="165"/>
      <c r="F4" s="165"/>
      <c r="G4" s="165"/>
      <c r="H4" s="165"/>
      <c r="I4" s="165"/>
      <c r="J4" s="165"/>
      <c r="K4" s="165"/>
    </row>
    <row r="6" spans="1:11" ht="15" thickBot="1" x14ac:dyDescent="0.4"/>
    <row r="7" spans="1:11" ht="24" thickBot="1" x14ac:dyDescent="0.6">
      <c r="A7" s="1" t="s">
        <v>92</v>
      </c>
      <c r="B7" s="166" t="s">
        <v>10</v>
      </c>
      <c r="C7" s="167"/>
      <c r="D7" s="168"/>
      <c r="E7" s="12"/>
      <c r="F7" s="12"/>
      <c r="G7" s="12"/>
      <c r="H7" s="12"/>
      <c r="I7" s="12"/>
      <c r="J7" s="12"/>
      <c r="K7" s="12"/>
    </row>
    <row r="9" spans="1:11" ht="28.9" customHeight="1" x14ac:dyDescent="0.35">
      <c r="A9" s="169" t="s">
        <v>93</v>
      </c>
      <c r="B9" s="173" t="s">
        <v>2</v>
      </c>
      <c r="C9" s="171" t="s">
        <v>94</v>
      </c>
      <c r="D9" s="171"/>
      <c r="E9" s="150" t="s">
        <v>95</v>
      </c>
      <c r="F9" s="172" t="s">
        <v>96</v>
      </c>
      <c r="G9" s="150" t="s">
        <v>97</v>
      </c>
      <c r="H9" s="150" t="s">
        <v>98</v>
      </c>
      <c r="I9" s="151"/>
      <c r="J9" s="153" t="s">
        <v>21</v>
      </c>
      <c r="K9" s="175" t="s">
        <v>22</v>
      </c>
    </row>
    <row r="10" spans="1:11" ht="25.9" customHeight="1" x14ac:dyDescent="0.35">
      <c r="A10" s="170"/>
      <c r="B10" s="174"/>
      <c r="C10" s="70" t="s">
        <v>99</v>
      </c>
      <c r="D10" s="70" t="s">
        <v>100</v>
      </c>
      <c r="E10" s="150"/>
      <c r="F10" s="172"/>
      <c r="G10" s="150"/>
      <c r="H10" s="150"/>
      <c r="I10" s="152"/>
      <c r="J10" s="153"/>
      <c r="K10" s="176"/>
    </row>
    <row r="11" spans="1:11" ht="14.65" customHeight="1" x14ac:dyDescent="0.35">
      <c r="A11" s="2"/>
      <c r="B11" s="2"/>
      <c r="C11" s="71"/>
      <c r="D11" s="71"/>
      <c r="E11" s="82"/>
      <c r="F11" s="72"/>
      <c r="G11" s="71"/>
      <c r="H11" s="71"/>
      <c r="I11" s="73"/>
      <c r="J11" s="74">
        <v>0</v>
      </c>
      <c r="K11" s="83" t="s">
        <v>109</v>
      </c>
    </row>
    <row r="12" spans="1:11" ht="43.5" x14ac:dyDescent="0.35">
      <c r="A12" s="3"/>
      <c r="B12" s="3"/>
      <c r="C12" s="71"/>
      <c r="D12" s="71"/>
      <c r="E12" s="82"/>
      <c r="F12" s="72"/>
      <c r="G12" s="71"/>
      <c r="H12" s="71"/>
      <c r="I12" s="73"/>
      <c r="J12" s="74">
        <v>0</v>
      </c>
      <c r="K12" s="76" t="s">
        <v>110</v>
      </c>
    </row>
    <row r="13" spans="1:11" x14ac:dyDescent="0.35">
      <c r="A13" s="3"/>
      <c r="B13" s="3"/>
      <c r="C13" s="71"/>
      <c r="D13" s="71"/>
      <c r="E13" s="82"/>
      <c r="F13" s="72"/>
      <c r="G13" s="71"/>
      <c r="H13" s="71"/>
      <c r="I13" s="73"/>
      <c r="J13" s="74">
        <v>0</v>
      </c>
      <c r="K13" s="76"/>
    </row>
    <row r="14" spans="1:11" x14ac:dyDescent="0.35">
      <c r="A14" s="3"/>
      <c r="B14" s="3"/>
      <c r="C14" s="71"/>
      <c r="D14" s="71"/>
      <c r="E14" s="82"/>
      <c r="F14" s="72"/>
      <c r="G14" s="71"/>
      <c r="H14" s="71"/>
      <c r="I14" s="73"/>
      <c r="J14" s="74">
        <v>0</v>
      </c>
      <c r="K14" s="76"/>
    </row>
    <row r="15" spans="1:11" x14ac:dyDescent="0.35">
      <c r="A15" s="3"/>
      <c r="B15" s="3"/>
      <c r="C15" s="71"/>
      <c r="D15" s="71"/>
      <c r="E15" s="82"/>
      <c r="F15" s="72"/>
      <c r="G15" s="71"/>
      <c r="H15" s="71"/>
      <c r="I15" s="73"/>
      <c r="J15" s="74">
        <v>0</v>
      </c>
      <c r="K15" s="77"/>
    </row>
    <row r="16" spans="1:11" x14ac:dyDescent="0.35">
      <c r="A16" s="3"/>
      <c r="B16" s="3"/>
      <c r="C16" s="71"/>
      <c r="D16" s="71"/>
      <c r="E16" s="82"/>
      <c r="F16" s="72"/>
      <c r="G16" s="71"/>
      <c r="H16" s="71"/>
      <c r="I16" s="73"/>
      <c r="J16" s="74">
        <v>0</v>
      </c>
      <c r="K16" s="77"/>
    </row>
    <row r="17" spans="1:11" x14ac:dyDescent="0.35">
      <c r="A17" s="3"/>
      <c r="B17" s="3"/>
      <c r="C17" s="71"/>
      <c r="D17" s="71"/>
      <c r="E17" s="82"/>
      <c r="F17" s="72"/>
      <c r="G17" s="71"/>
      <c r="H17" s="71"/>
      <c r="I17" s="73"/>
      <c r="J17" s="74">
        <v>0</v>
      </c>
      <c r="K17" s="77"/>
    </row>
    <row r="18" spans="1:11" x14ac:dyDescent="0.35">
      <c r="A18" s="3"/>
      <c r="B18" s="3"/>
      <c r="C18" s="71"/>
      <c r="D18" s="71"/>
      <c r="E18" s="82"/>
      <c r="F18" s="72"/>
      <c r="G18" s="71"/>
      <c r="H18" s="71"/>
      <c r="I18" s="73"/>
      <c r="J18" s="74">
        <v>0</v>
      </c>
      <c r="K18" s="77"/>
    </row>
    <row r="19" spans="1:11" x14ac:dyDescent="0.35">
      <c r="A19" s="3"/>
      <c r="B19" s="3"/>
      <c r="C19" s="71"/>
      <c r="D19" s="71"/>
      <c r="E19" s="82"/>
      <c r="F19" s="72"/>
      <c r="G19" s="71"/>
      <c r="H19" s="71"/>
      <c r="I19" s="73"/>
      <c r="J19" s="74">
        <v>0</v>
      </c>
      <c r="K19" s="77"/>
    </row>
    <row r="20" spans="1:11" x14ac:dyDescent="0.35">
      <c r="A20" s="4"/>
    </row>
    <row r="21" spans="1:11" ht="15" thickBot="1" x14ac:dyDescent="0.4">
      <c r="G21" s="146" t="s">
        <v>35</v>
      </c>
      <c r="H21" s="147"/>
      <c r="I21" s="148"/>
      <c r="J21" s="5">
        <f>SUM(J11:J19)</f>
        <v>0</v>
      </c>
    </row>
    <row r="22" spans="1:11" ht="15" thickTop="1" x14ac:dyDescent="0.35">
      <c r="A22" s="11" t="s">
        <v>103</v>
      </c>
    </row>
    <row r="23" spans="1:11" x14ac:dyDescent="0.35">
      <c r="A23" s="13" t="s">
        <v>104</v>
      </c>
      <c r="B23" s="13">
        <v>10.210000000000001</v>
      </c>
      <c r="C23" s="154" t="s">
        <v>36</v>
      </c>
      <c r="D23" s="155"/>
      <c r="E23" s="155"/>
      <c r="F23" s="155"/>
      <c r="G23" s="155"/>
      <c r="H23" s="156"/>
      <c r="I23" s="78"/>
      <c r="J23" s="79" t="s">
        <v>37</v>
      </c>
    </row>
    <row r="24" spans="1:11" x14ac:dyDescent="0.35">
      <c r="A24" s="13" t="s">
        <v>105</v>
      </c>
      <c r="B24" s="13">
        <v>11.27</v>
      </c>
      <c r="C24" s="157"/>
      <c r="D24" s="158"/>
      <c r="E24" s="158"/>
      <c r="F24" s="158"/>
      <c r="G24" s="158"/>
      <c r="H24" s="159"/>
      <c r="I24" s="73"/>
      <c r="J24" s="80"/>
    </row>
    <row r="25" spans="1:11" x14ac:dyDescent="0.35">
      <c r="A25" s="13" t="s">
        <v>106</v>
      </c>
      <c r="B25" s="13">
        <v>14.02</v>
      </c>
      <c r="C25" s="157"/>
      <c r="D25" s="158"/>
      <c r="E25" s="158"/>
      <c r="F25" s="158"/>
      <c r="G25" s="158"/>
      <c r="H25" s="159"/>
      <c r="I25" s="73"/>
      <c r="J25" s="80"/>
    </row>
    <row r="26" spans="1:11" x14ac:dyDescent="0.35">
      <c r="A26" s="13" t="s">
        <v>107</v>
      </c>
      <c r="B26" s="13">
        <v>14.02</v>
      </c>
      <c r="C26" s="157"/>
      <c r="D26" s="158"/>
      <c r="E26" s="158"/>
      <c r="F26" s="158"/>
      <c r="G26" s="158"/>
      <c r="H26" s="159"/>
      <c r="I26" s="73"/>
      <c r="J26" s="80"/>
    </row>
    <row r="27" spans="1:11" x14ac:dyDescent="0.35">
      <c r="A27" s="13" t="s">
        <v>3</v>
      </c>
      <c r="B27" s="13">
        <v>28.44</v>
      </c>
      <c r="C27" s="157"/>
      <c r="D27" s="158"/>
      <c r="E27" s="158"/>
      <c r="F27" s="158"/>
      <c r="G27" s="158"/>
      <c r="H27" s="159"/>
      <c r="I27" s="73"/>
      <c r="J27" s="80"/>
    </row>
    <row r="28" spans="1:11" x14ac:dyDescent="0.35">
      <c r="C28" s="157"/>
      <c r="D28" s="158"/>
      <c r="E28" s="158"/>
      <c r="F28" s="158"/>
      <c r="G28" s="158"/>
      <c r="H28" s="159"/>
      <c r="I28" s="73"/>
      <c r="J28" s="80"/>
    </row>
    <row r="30" spans="1:11" ht="15" thickBot="1" x14ac:dyDescent="0.4">
      <c r="G30" s="149" t="s">
        <v>39</v>
      </c>
      <c r="H30" s="149"/>
      <c r="I30" s="149"/>
      <c r="J30" s="6">
        <f>SUM(J24:J28)</f>
        <v>0</v>
      </c>
    </row>
    <row r="31" spans="1:11" ht="15" thickTop="1" x14ac:dyDescent="0.35"/>
    <row r="32" spans="1:11" ht="15" thickBot="1" x14ac:dyDescent="0.4">
      <c r="G32" s="7" t="s">
        <v>40</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160" t="s">
        <v>9</v>
      </c>
      <c r="B2" s="161"/>
      <c r="C2" s="161"/>
      <c r="D2" s="161"/>
      <c r="E2" s="161"/>
      <c r="F2" s="161"/>
      <c r="G2" s="161"/>
      <c r="H2" s="161"/>
      <c r="I2" s="161"/>
      <c r="J2" s="161"/>
      <c r="K2" s="161"/>
    </row>
    <row r="3" spans="1:11" ht="15" customHeight="1" x14ac:dyDescent="0.35">
      <c r="A3" s="162"/>
      <c r="B3" s="163"/>
      <c r="C3" s="163"/>
      <c r="D3" s="163"/>
      <c r="E3" s="163"/>
      <c r="F3" s="163"/>
      <c r="G3" s="163"/>
      <c r="H3" s="163"/>
      <c r="I3" s="163"/>
      <c r="J3" s="163"/>
      <c r="K3" s="163"/>
    </row>
    <row r="4" spans="1:11" ht="15" thickBot="1" x14ac:dyDescent="0.4">
      <c r="A4" s="164"/>
      <c r="B4" s="165"/>
      <c r="C4" s="165"/>
      <c r="D4" s="165"/>
      <c r="E4" s="165"/>
      <c r="F4" s="165"/>
      <c r="G4" s="165"/>
      <c r="H4" s="165"/>
      <c r="I4" s="165"/>
      <c r="J4" s="165"/>
      <c r="K4" s="165"/>
    </row>
    <row r="6" spans="1:11" ht="15" thickBot="1" x14ac:dyDescent="0.4"/>
    <row r="7" spans="1:11" ht="24" thickBot="1" x14ac:dyDescent="0.6">
      <c r="A7" s="1" t="s">
        <v>92</v>
      </c>
      <c r="B7" s="166" t="s">
        <v>10</v>
      </c>
      <c r="C7" s="167"/>
      <c r="D7" s="168"/>
      <c r="E7" s="12"/>
      <c r="F7" s="12"/>
      <c r="G7" s="12"/>
      <c r="H7" s="12"/>
      <c r="I7" s="12"/>
      <c r="J7" s="12"/>
      <c r="K7" s="12"/>
    </row>
    <row r="9" spans="1:11" ht="28.9" customHeight="1" x14ac:dyDescent="0.35">
      <c r="A9" s="169" t="s">
        <v>93</v>
      </c>
      <c r="B9" s="173" t="s">
        <v>2</v>
      </c>
      <c r="C9" s="171" t="s">
        <v>94</v>
      </c>
      <c r="D9" s="171"/>
      <c r="E9" s="150" t="s">
        <v>95</v>
      </c>
      <c r="F9" s="172" t="s">
        <v>96</v>
      </c>
      <c r="G9" s="150" t="s">
        <v>97</v>
      </c>
      <c r="H9" s="150" t="s">
        <v>98</v>
      </c>
      <c r="I9" s="151"/>
      <c r="J9" s="153" t="s">
        <v>21</v>
      </c>
      <c r="K9" s="175" t="s">
        <v>22</v>
      </c>
    </row>
    <row r="10" spans="1:11" ht="25.9" customHeight="1" x14ac:dyDescent="0.35">
      <c r="A10" s="170"/>
      <c r="B10" s="174"/>
      <c r="C10" s="70" t="s">
        <v>99</v>
      </c>
      <c r="D10" s="70" t="s">
        <v>100</v>
      </c>
      <c r="E10" s="150"/>
      <c r="F10" s="172"/>
      <c r="G10" s="150"/>
      <c r="H10" s="150"/>
      <c r="I10" s="152"/>
      <c r="J10" s="153"/>
      <c r="K10" s="176"/>
    </row>
    <row r="11" spans="1:11" ht="14.65" customHeight="1" x14ac:dyDescent="0.35">
      <c r="A11" s="2"/>
      <c r="B11" s="2"/>
      <c r="C11" s="71"/>
      <c r="D11" s="71"/>
      <c r="E11" s="82"/>
      <c r="F11" s="72"/>
      <c r="G11" s="71"/>
      <c r="H11" s="71"/>
      <c r="I11" s="73"/>
      <c r="J11" s="74">
        <v>0</v>
      </c>
      <c r="K11" s="83" t="s">
        <v>109</v>
      </c>
    </row>
    <row r="12" spans="1:11" ht="43.5" x14ac:dyDescent="0.35">
      <c r="A12" s="3"/>
      <c r="B12" s="3"/>
      <c r="C12" s="71"/>
      <c r="D12" s="71"/>
      <c r="E12" s="82"/>
      <c r="F12" s="72"/>
      <c r="G12" s="71"/>
      <c r="H12" s="71"/>
      <c r="I12" s="73"/>
      <c r="J12" s="74">
        <v>0</v>
      </c>
      <c r="K12" s="76" t="s">
        <v>110</v>
      </c>
    </row>
    <row r="13" spans="1:11" x14ac:dyDescent="0.35">
      <c r="A13" s="3"/>
      <c r="B13" s="3"/>
      <c r="C13" s="71"/>
      <c r="D13" s="71"/>
      <c r="E13" s="82"/>
      <c r="F13" s="72"/>
      <c r="G13" s="71"/>
      <c r="H13" s="71"/>
      <c r="I13" s="73"/>
      <c r="J13" s="74">
        <v>0</v>
      </c>
      <c r="K13" s="76"/>
    </row>
    <row r="14" spans="1:11" x14ac:dyDescent="0.35">
      <c r="A14" s="3"/>
      <c r="B14" s="3"/>
      <c r="C14" s="71"/>
      <c r="D14" s="71"/>
      <c r="E14" s="82"/>
      <c r="F14" s="72"/>
      <c r="G14" s="71"/>
      <c r="H14" s="71"/>
      <c r="I14" s="73"/>
      <c r="J14" s="74">
        <v>0</v>
      </c>
      <c r="K14" s="76"/>
    </row>
    <row r="15" spans="1:11" x14ac:dyDescent="0.35">
      <c r="A15" s="3"/>
      <c r="B15" s="3"/>
      <c r="C15" s="71"/>
      <c r="D15" s="71"/>
      <c r="E15" s="82"/>
      <c r="F15" s="72"/>
      <c r="G15" s="71"/>
      <c r="H15" s="71"/>
      <c r="I15" s="73"/>
      <c r="J15" s="74">
        <v>0</v>
      </c>
      <c r="K15" s="77"/>
    </row>
    <row r="16" spans="1:11" x14ac:dyDescent="0.35">
      <c r="A16" s="3"/>
      <c r="B16" s="3"/>
      <c r="C16" s="71"/>
      <c r="D16" s="71"/>
      <c r="E16" s="82"/>
      <c r="F16" s="72"/>
      <c r="G16" s="71"/>
      <c r="H16" s="71"/>
      <c r="I16" s="73"/>
      <c r="J16" s="74">
        <v>0</v>
      </c>
      <c r="K16" s="77"/>
    </row>
    <row r="17" spans="1:11" x14ac:dyDescent="0.35">
      <c r="A17" s="3"/>
      <c r="B17" s="3"/>
      <c r="C17" s="71"/>
      <c r="D17" s="71"/>
      <c r="E17" s="82"/>
      <c r="F17" s="72"/>
      <c r="G17" s="71"/>
      <c r="H17" s="71"/>
      <c r="I17" s="73"/>
      <c r="J17" s="74">
        <v>0</v>
      </c>
      <c r="K17" s="77"/>
    </row>
    <row r="18" spans="1:11" x14ac:dyDescent="0.35">
      <c r="A18" s="3"/>
      <c r="B18" s="3"/>
      <c r="C18" s="71"/>
      <c r="D18" s="71"/>
      <c r="E18" s="82"/>
      <c r="F18" s="72"/>
      <c r="G18" s="71"/>
      <c r="H18" s="71"/>
      <c r="I18" s="73"/>
      <c r="J18" s="74">
        <v>0</v>
      </c>
      <c r="K18" s="77"/>
    </row>
    <row r="19" spans="1:11" x14ac:dyDescent="0.35">
      <c r="A19" s="3"/>
      <c r="B19" s="3"/>
      <c r="C19" s="71"/>
      <c r="D19" s="71"/>
      <c r="E19" s="82"/>
      <c r="F19" s="72"/>
      <c r="G19" s="71"/>
      <c r="H19" s="71"/>
      <c r="I19" s="73"/>
      <c r="J19" s="74">
        <v>0</v>
      </c>
      <c r="K19" s="77"/>
    </row>
    <row r="20" spans="1:11" x14ac:dyDescent="0.35">
      <c r="A20" s="4"/>
    </row>
    <row r="21" spans="1:11" ht="15" thickBot="1" x14ac:dyDescent="0.4">
      <c r="G21" s="146" t="s">
        <v>35</v>
      </c>
      <c r="H21" s="147"/>
      <c r="I21" s="148"/>
      <c r="J21" s="5">
        <f>SUM(J11:J19)</f>
        <v>0</v>
      </c>
    </row>
    <row r="22" spans="1:11" ht="15" thickTop="1" x14ac:dyDescent="0.35">
      <c r="A22" s="11" t="s">
        <v>103</v>
      </c>
    </row>
    <row r="23" spans="1:11" x14ac:dyDescent="0.35">
      <c r="A23" s="13" t="s">
        <v>104</v>
      </c>
      <c r="B23" s="13">
        <v>10.210000000000001</v>
      </c>
      <c r="C23" s="154" t="s">
        <v>36</v>
      </c>
      <c r="D23" s="155"/>
      <c r="E23" s="155"/>
      <c r="F23" s="155"/>
      <c r="G23" s="155"/>
      <c r="H23" s="156"/>
      <c r="I23" s="78"/>
      <c r="J23" s="79" t="s">
        <v>37</v>
      </c>
    </row>
    <row r="24" spans="1:11" x14ac:dyDescent="0.35">
      <c r="A24" s="13" t="s">
        <v>105</v>
      </c>
      <c r="B24" s="13">
        <v>11.27</v>
      </c>
      <c r="C24" s="157"/>
      <c r="D24" s="158"/>
      <c r="E24" s="158"/>
      <c r="F24" s="158"/>
      <c r="G24" s="158"/>
      <c r="H24" s="159"/>
      <c r="I24" s="73"/>
      <c r="J24" s="80"/>
    </row>
    <row r="25" spans="1:11" x14ac:dyDescent="0.35">
      <c r="A25" s="13" t="s">
        <v>106</v>
      </c>
      <c r="B25" s="13">
        <v>14.02</v>
      </c>
      <c r="C25" s="157"/>
      <c r="D25" s="158"/>
      <c r="E25" s="158"/>
      <c r="F25" s="158"/>
      <c r="G25" s="158"/>
      <c r="H25" s="159"/>
      <c r="I25" s="73"/>
      <c r="J25" s="80"/>
    </row>
    <row r="26" spans="1:11" x14ac:dyDescent="0.35">
      <c r="A26" s="13" t="s">
        <v>107</v>
      </c>
      <c r="B26" s="13">
        <v>14.02</v>
      </c>
      <c r="C26" s="157"/>
      <c r="D26" s="158"/>
      <c r="E26" s="158"/>
      <c r="F26" s="158"/>
      <c r="G26" s="158"/>
      <c r="H26" s="159"/>
      <c r="I26" s="73"/>
      <c r="J26" s="80"/>
    </row>
    <row r="27" spans="1:11" x14ac:dyDescent="0.35">
      <c r="A27" s="13" t="s">
        <v>3</v>
      </c>
      <c r="B27" s="13">
        <v>28.44</v>
      </c>
      <c r="C27" s="157"/>
      <c r="D27" s="158"/>
      <c r="E27" s="158"/>
      <c r="F27" s="158"/>
      <c r="G27" s="158"/>
      <c r="H27" s="159"/>
      <c r="I27" s="73"/>
      <c r="J27" s="80"/>
    </row>
    <row r="28" spans="1:11" x14ac:dyDescent="0.35">
      <c r="C28" s="157"/>
      <c r="D28" s="158"/>
      <c r="E28" s="158"/>
      <c r="F28" s="158"/>
      <c r="G28" s="158"/>
      <c r="H28" s="159"/>
      <c r="I28" s="73"/>
      <c r="J28" s="80"/>
    </row>
    <row r="30" spans="1:11" ht="15" thickBot="1" x14ac:dyDescent="0.4">
      <c r="G30" s="149" t="s">
        <v>39</v>
      </c>
      <c r="H30" s="149"/>
      <c r="I30" s="149"/>
      <c r="J30" s="6">
        <f>SUM(J24:J28)</f>
        <v>0</v>
      </c>
    </row>
    <row r="31" spans="1:11" ht="15" thickTop="1" x14ac:dyDescent="0.35"/>
    <row r="32" spans="1:11" ht="15" thickBot="1" x14ac:dyDescent="0.4">
      <c r="G32" s="7" t="s">
        <v>40</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160" t="s">
        <v>9</v>
      </c>
      <c r="B2" s="161"/>
      <c r="C2" s="161"/>
      <c r="D2" s="161"/>
      <c r="E2" s="161"/>
      <c r="F2" s="161"/>
      <c r="G2" s="161"/>
      <c r="H2" s="161"/>
      <c r="I2" s="161"/>
      <c r="J2" s="161"/>
      <c r="K2" s="161"/>
    </row>
    <row r="3" spans="1:11" ht="15" customHeight="1" x14ac:dyDescent="0.35">
      <c r="A3" s="162"/>
      <c r="B3" s="163"/>
      <c r="C3" s="163"/>
      <c r="D3" s="163"/>
      <c r="E3" s="163"/>
      <c r="F3" s="163"/>
      <c r="G3" s="163"/>
      <c r="H3" s="163"/>
      <c r="I3" s="163"/>
      <c r="J3" s="163"/>
      <c r="K3" s="163"/>
    </row>
    <row r="4" spans="1:11" ht="15" thickBot="1" x14ac:dyDescent="0.4">
      <c r="A4" s="164"/>
      <c r="B4" s="165"/>
      <c r="C4" s="165"/>
      <c r="D4" s="165"/>
      <c r="E4" s="165"/>
      <c r="F4" s="165"/>
      <c r="G4" s="165"/>
      <c r="H4" s="165"/>
      <c r="I4" s="165"/>
      <c r="J4" s="165"/>
      <c r="K4" s="165"/>
    </row>
    <row r="6" spans="1:11" ht="15" thickBot="1" x14ac:dyDescent="0.4"/>
    <row r="7" spans="1:11" ht="24" thickBot="1" x14ac:dyDescent="0.6">
      <c r="A7" s="1" t="s">
        <v>92</v>
      </c>
      <c r="B7" s="166" t="s">
        <v>10</v>
      </c>
      <c r="C7" s="167"/>
      <c r="D7" s="168"/>
      <c r="E7" s="12"/>
      <c r="F7" s="12"/>
      <c r="G7" s="12"/>
      <c r="H7" s="12"/>
      <c r="I7" s="12"/>
      <c r="J7" s="12"/>
      <c r="K7" s="12"/>
    </row>
    <row r="9" spans="1:11" ht="28.9" customHeight="1" x14ac:dyDescent="0.35">
      <c r="A9" s="169" t="s">
        <v>93</v>
      </c>
      <c r="B9" s="173" t="s">
        <v>2</v>
      </c>
      <c r="C9" s="171" t="s">
        <v>94</v>
      </c>
      <c r="D9" s="171"/>
      <c r="E9" s="150" t="s">
        <v>95</v>
      </c>
      <c r="F9" s="172" t="s">
        <v>96</v>
      </c>
      <c r="G9" s="150" t="s">
        <v>97</v>
      </c>
      <c r="H9" s="150" t="s">
        <v>98</v>
      </c>
      <c r="I9" s="151"/>
      <c r="J9" s="153" t="s">
        <v>21</v>
      </c>
      <c r="K9" s="175" t="s">
        <v>22</v>
      </c>
    </row>
    <row r="10" spans="1:11" ht="25.9" customHeight="1" x14ac:dyDescent="0.35">
      <c r="A10" s="170"/>
      <c r="B10" s="174"/>
      <c r="C10" s="70" t="s">
        <v>99</v>
      </c>
      <c r="D10" s="70" t="s">
        <v>100</v>
      </c>
      <c r="E10" s="150"/>
      <c r="F10" s="172"/>
      <c r="G10" s="150"/>
      <c r="H10" s="150"/>
      <c r="I10" s="152"/>
      <c r="J10" s="153"/>
      <c r="K10" s="176"/>
    </row>
    <row r="11" spans="1:11" ht="14.65" customHeight="1" x14ac:dyDescent="0.35">
      <c r="A11" s="2"/>
      <c r="B11" s="2"/>
      <c r="C11" s="71"/>
      <c r="D11" s="71"/>
      <c r="E11" s="82"/>
      <c r="F11" s="72"/>
      <c r="G11" s="71"/>
      <c r="H11" s="71"/>
      <c r="I11" s="73"/>
      <c r="J11" s="74">
        <v>0</v>
      </c>
      <c r="K11" s="83" t="s">
        <v>109</v>
      </c>
    </row>
    <row r="12" spans="1:11" ht="43.5" x14ac:dyDescent="0.35">
      <c r="A12" s="3"/>
      <c r="B12" s="3"/>
      <c r="C12" s="71"/>
      <c r="D12" s="71"/>
      <c r="E12" s="82"/>
      <c r="F12" s="72"/>
      <c r="G12" s="71"/>
      <c r="H12" s="71"/>
      <c r="I12" s="73"/>
      <c r="J12" s="74">
        <v>0</v>
      </c>
      <c r="K12" s="76" t="s">
        <v>110</v>
      </c>
    </row>
    <row r="13" spans="1:11" x14ac:dyDescent="0.35">
      <c r="A13" s="3"/>
      <c r="B13" s="3"/>
      <c r="C13" s="71"/>
      <c r="D13" s="71"/>
      <c r="E13" s="82"/>
      <c r="F13" s="72"/>
      <c r="G13" s="71"/>
      <c r="H13" s="71"/>
      <c r="I13" s="73"/>
      <c r="J13" s="74">
        <v>0</v>
      </c>
      <c r="K13" s="76"/>
    </row>
    <row r="14" spans="1:11" x14ac:dyDescent="0.35">
      <c r="A14" s="3"/>
      <c r="B14" s="3"/>
      <c r="C14" s="71"/>
      <c r="D14" s="71"/>
      <c r="E14" s="82"/>
      <c r="F14" s="72"/>
      <c r="G14" s="71"/>
      <c r="H14" s="71"/>
      <c r="I14" s="73"/>
      <c r="J14" s="74">
        <v>0</v>
      </c>
      <c r="K14" s="76"/>
    </row>
    <row r="15" spans="1:11" x14ac:dyDescent="0.35">
      <c r="A15" s="3"/>
      <c r="B15" s="3"/>
      <c r="C15" s="71"/>
      <c r="D15" s="71"/>
      <c r="E15" s="82"/>
      <c r="F15" s="72"/>
      <c r="G15" s="71"/>
      <c r="H15" s="71"/>
      <c r="I15" s="73"/>
      <c r="J15" s="74">
        <v>0</v>
      </c>
      <c r="K15" s="77"/>
    </row>
    <row r="16" spans="1:11" x14ac:dyDescent="0.35">
      <c r="A16" s="3"/>
      <c r="B16" s="3"/>
      <c r="C16" s="71"/>
      <c r="D16" s="71"/>
      <c r="E16" s="82"/>
      <c r="F16" s="72"/>
      <c r="G16" s="71"/>
      <c r="H16" s="71"/>
      <c r="I16" s="73"/>
      <c r="J16" s="74">
        <v>0</v>
      </c>
      <c r="K16" s="77"/>
    </row>
    <row r="17" spans="1:11" x14ac:dyDescent="0.35">
      <c r="A17" s="3"/>
      <c r="B17" s="3"/>
      <c r="C17" s="71"/>
      <c r="D17" s="71"/>
      <c r="E17" s="82"/>
      <c r="F17" s="72"/>
      <c r="G17" s="71"/>
      <c r="H17" s="71"/>
      <c r="I17" s="73"/>
      <c r="J17" s="74">
        <v>0</v>
      </c>
      <c r="K17" s="77"/>
    </row>
    <row r="18" spans="1:11" x14ac:dyDescent="0.35">
      <c r="A18" s="3"/>
      <c r="B18" s="3"/>
      <c r="C18" s="71"/>
      <c r="D18" s="71"/>
      <c r="E18" s="82"/>
      <c r="F18" s="72"/>
      <c r="G18" s="71"/>
      <c r="H18" s="71"/>
      <c r="I18" s="73"/>
      <c r="J18" s="74">
        <v>0</v>
      </c>
      <c r="K18" s="77"/>
    </row>
    <row r="19" spans="1:11" x14ac:dyDescent="0.35">
      <c r="A19" s="3"/>
      <c r="B19" s="3"/>
      <c r="C19" s="71"/>
      <c r="D19" s="71"/>
      <c r="E19" s="82"/>
      <c r="F19" s="72"/>
      <c r="G19" s="71"/>
      <c r="H19" s="71"/>
      <c r="I19" s="73"/>
      <c r="J19" s="74">
        <v>0</v>
      </c>
      <c r="K19" s="77"/>
    </row>
    <row r="20" spans="1:11" x14ac:dyDescent="0.35">
      <c r="A20" s="4"/>
    </row>
    <row r="21" spans="1:11" ht="15" thickBot="1" x14ac:dyDescent="0.4">
      <c r="G21" s="146" t="s">
        <v>35</v>
      </c>
      <c r="H21" s="147"/>
      <c r="I21" s="148"/>
      <c r="J21" s="5">
        <f>SUM(J11:J19)</f>
        <v>0</v>
      </c>
    </row>
    <row r="22" spans="1:11" ht="15" thickTop="1" x14ac:dyDescent="0.35">
      <c r="A22" s="11" t="s">
        <v>103</v>
      </c>
    </row>
    <row r="23" spans="1:11" x14ac:dyDescent="0.35">
      <c r="A23" s="13" t="s">
        <v>104</v>
      </c>
      <c r="B23" s="13">
        <v>10.210000000000001</v>
      </c>
      <c r="C23" s="154" t="s">
        <v>36</v>
      </c>
      <c r="D23" s="155"/>
      <c r="E23" s="155"/>
      <c r="F23" s="155"/>
      <c r="G23" s="155"/>
      <c r="H23" s="156"/>
      <c r="I23" s="78"/>
      <c r="J23" s="79" t="s">
        <v>37</v>
      </c>
    </row>
    <row r="24" spans="1:11" x14ac:dyDescent="0.35">
      <c r="A24" s="13" t="s">
        <v>105</v>
      </c>
      <c r="B24" s="13">
        <v>11.27</v>
      </c>
      <c r="C24" s="157"/>
      <c r="D24" s="158"/>
      <c r="E24" s="158"/>
      <c r="F24" s="158"/>
      <c r="G24" s="158"/>
      <c r="H24" s="159"/>
      <c r="I24" s="73"/>
      <c r="J24" s="80"/>
    </row>
    <row r="25" spans="1:11" x14ac:dyDescent="0.35">
      <c r="A25" s="13" t="s">
        <v>106</v>
      </c>
      <c r="B25" s="13">
        <v>14.02</v>
      </c>
      <c r="C25" s="157"/>
      <c r="D25" s="158"/>
      <c r="E25" s="158"/>
      <c r="F25" s="158"/>
      <c r="G25" s="158"/>
      <c r="H25" s="159"/>
      <c r="I25" s="73"/>
      <c r="J25" s="80"/>
    </row>
    <row r="26" spans="1:11" x14ac:dyDescent="0.35">
      <c r="A26" s="13" t="s">
        <v>107</v>
      </c>
      <c r="B26" s="13">
        <v>14.02</v>
      </c>
      <c r="C26" s="157"/>
      <c r="D26" s="158"/>
      <c r="E26" s="158"/>
      <c r="F26" s="158"/>
      <c r="G26" s="158"/>
      <c r="H26" s="159"/>
      <c r="I26" s="73"/>
      <c r="J26" s="80"/>
    </row>
    <row r="27" spans="1:11" x14ac:dyDescent="0.35">
      <c r="A27" s="13" t="s">
        <v>3</v>
      </c>
      <c r="B27" s="13">
        <v>28.44</v>
      </c>
      <c r="C27" s="157"/>
      <c r="D27" s="158"/>
      <c r="E27" s="158"/>
      <c r="F27" s="158"/>
      <c r="G27" s="158"/>
      <c r="H27" s="159"/>
      <c r="I27" s="73"/>
      <c r="J27" s="80"/>
    </row>
    <row r="28" spans="1:11" x14ac:dyDescent="0.35">
      <c r="C28" s="157"/>
      <c r="D28" s="158"/>
      <c r="E28" s="158"/>
      <c r="F28" s="158"/>
      <c r="G28" s="158"/>
      <c r="H28" s="159"/>
      <c r="I28" s="73"/>
      <c r="J28" s="80"/>
    </row>
    <row r="30" spans="1:11" ht="15" thickBot="1" x14ac:dyDescent="0.4">
      <c r="G30" s="149" t="s">
        <v>39</v>
      </c>
      <c r="H30" s="149"/>
      <c r="I30" s="149"/>
      <c r="J30" s="6">
        <f>SUM(J24:J28)</f>
        <v>0</v>
      </c>
    </row>
    <row r="31" spans="1:11" ht="15" thickTop="1" x14ac:dyDescent="0.35"/>
    <row r="32" spans="1:11" ht="15" thickBot="1" x14ac:dyDescent="0.4">
      <c r="G32" s="7" t="s">
        <v>40</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160" t="s">
        <v>9</v>
      </c>
      <c r="B2" s="161"/>
      <c r="C2" s="161"/>
      <c r="D2" s="161"/>
      <c r="E2" s="161"/>
      <c r="F2" s="161"/>
      <c r="G2" s="161"/>
      <c r="H2" s="161"/>
      <c r="I2" s="161"/>
      <c r="J2" s="161"/>
      <c r="K2" s="161"/>
    </row>
    <row r="3" spans="1:11" ht="15" customHeight="1" x14ac:dyDescent="0.35">
      <c r="A3" s="162"/>
      <c r="B3" s="163"/>
      <c r="C3" s="163"/>
      <c r="D3" s="163"/>
      <c r="E3" s="163"/>
      <c r="F3" s="163"/>
      <c r="G3" s="163"/>
      <c r="H3" s="163"/>
      <c r="I3" s="163"/>
      <c r="J3" s="163"/>
      <c r="K3" s="163"/>
    </row>
    <row r="4" spans="1:11" ht="15" thickBot="1" x14ac:dyDescent="0.4">
      <c r="A4" s="164"/>
      <c r="B4" s="165"/>
      <c r="C4" s="165"/>
      <c r="D4" s="165"/>
      <c r="E4" s="165"/>
      <c r="F4" s="165"/>
      <c r="G4" s="165"/>
      <c r="H4" s="165"/>
      <c r="I4" s="165"/>
      <c r="J4" s="165"/>
      <c r="K4" s="165"/>
    </row>
    <row r="6" spans="1:11" ht="15" thickBot="1" x14ac:dyDescent="0.4"/>
    <row r="7" spans="1:11" ht="24" thickBot="1" x14ac:dyDescent="0.6">
      <c r="A7" s="1" t="s">
        <v>92</v>
      </c>
      <c r="B7" s="166" t="s">
        <v>10</v>
      </c>
      <c r="C7" s="167"/>
      <c r="D7" s="168"/>
      <c r="E7" s="12"/>
      <c r="F7" s="12"/>
      <c r="G7" s="12"/>
      <c r="H7" s="12"/>
      <c r="I7" s="12"/>
      <c r="J7" s="12"/>
      <c r="K7" s="12"/>
    </row>
    <row r="9" spans="1:11" ht="28.9" customHeight="1" x14ac:dyDescent="0.35">
      <c r="A9" s="169" t="s">
        <v>93</v>
      </c>
      <c r="B9" s="173" t="s">
        <v>2</v>
      </c>
      <c r="C9" s="171" t="s">
        <v>94</v>
      </c>
      <c r="D9" s="171"/>
      <c r="E9" s="150" t="s">
        <v>95</v>
      </c>
      <c r="F9" s="172" t="s">
        <v>96</v>
      </c>
      <c r="G9" s="150" t="s">
        <v>97</v>
      </c>
      <c r="H9" s="150" t="s">
        <v>98</v>
      </c>
      <c r="I9" s="151"/>
      <c r="J9" s="153" t="s">
        <v>21</v>
      </c>
      <c r="K9" s="175" t="s">
        <v>22</v>
      </c>
    </row>
    <row r="10" spans="1:11" ht="25.9" customHeight="1" x14ac:dyDescent="0.35">
      <c r="A10" s="170"/>
      <c r="B10" s="174"/>
      <c r="C10" s="70" t="s">
        <v>99</v>
      </c>
      <c r="D10" s="70" t="s">
        <v>100</v>
      </c>
      <c r="E10" s="150"/>
      <c r="F10" s="172"/>
      <c r="G10" s="150"/>
      <c r="H10" s="150"/>
      <c r="I10" s="152"/>
      <c r="J10" s="153"/>
      <c r="K10" s="176"/>
    </row>
    <row r="11" spans="1:11" ht="14.65" customHeight="1" x14ac:dyDescent="0.35">
      <c r="A11" s="2"/>
      <c r="B11" s="2"/>
      <c r="C11" s="71"/>
      <c r="D11" s="71"/>
      <c r="E11" s="82"/>
      <c r="F11" s="72"/>
      <c r="G11" s="71"/>
      <c r="H11" s="71"/>
      <c r="I11" s="73"/>
      <c r="J11" s="74">
        <v>0</v>
      </c>
      <c r="K11" s="83" t="s">
        <v>109</v>
      </c>
    </row>
    <row r="12" spans="1:11" ht="43.5" x14ac:dyDescent="0.35">
      <c r="A12" s="3"/>
      <c r="B12" s="3"/>
      <c r="C12" s="71"/>
      <c r="D12" s="71"/>
      <c r="E12" s="82"/>
      <c r="F12" s="72"/>
      <c r="G12" s="71"/>
      <c r="H12" s="71"/>
      <c r="I12" s="73"/>
      <c r="J12" s="74">
        <v>0</v>
      </c>
      <c r="K12" s="76" t="s">
        <v>110</v>
      </c>
    </row>
    <row r="13" spans="1:11" x14ac:dyDescent="0.35">
      <c r="A13" s="3"/>
      <c r="B13" s="3"/>
      <c r="C13" s="71"/>
      <c r="D13" s="71"/>
      <c r="E13" s="82"/>
      <c r="F13" s="72"/>
      <c r="G13" s="71"/>
      <c r="H13" s="71"/>
      <c r="I13" s="73"/>
      <c r="J13" s="74">
        <v>0</v>
      </c>
      <c r="K13" s="76"/>
    </row>
    <row r="14" spans="1:11" x14ac:dyDescent="0.35">
      <c r="A14" s="3"/>
      <c r="B14" s="3"/>
      <c r="C14" s="71"/>
      <c r="D14" s="71"/>
      <c r="E14" s="82"/>
      <c r="F14" s="72"/>
      <c r="G14" s="71"/>
      <c r="H14" s="71"/>
      <c r="I14" s="73"/>
      <c r="J14" s="74">
        <v>0</v>
      </c>
      <c r="K14" s="76"/>
    </row>
    <row r="15" spans="1:11" x14ac:dyDescent="0.35">
      <c r="A15" s="3"/>
      <c r="B15" s="3"/>
      <c r="C15" s="71"/>
      <c r="D15" s="71"/>
      <c r="E15" s="82"/>
      <c r="F15" s="72"/>
      <c r="G15" s="71"/>
      <c r="H15" s="71"/>
      <c r="I15" s="73"/>
      <c r="J15" s="74">
        <v>0</v>
      </c>
      <c r="K15" s="77"/>
    </row>
    <row r="16" spans="1:11" x14ac:dyDescent="0.35">
      <c r="A16" s="3"/>
      <c r="B16" s="3"/>
      <c r="C16" s="71"/>
      <c r="D16" s="71"/>
      <c r="E16" s="82"/>
      <c r="F16" s="72"/>
      <c r="G16" s="71"/>
      <c r="H16" s="71"/>
      <c r="I16" s="73"/>
      <c r="J16" s="74">
        <v>0</v>
      </c>
      <c r="K16" s="77"/>
    </row>
    <row r="17" spans="1:11" x14ac:dyDescent="0.35">
      <c r="A17" s="3"/>
      <c r="B17" s="3"/>
      <c r="C17" s="71"/>
      <c r="D17" s="71"/>
      <c r="E17" s="82"/>
      <c r="F17" s="72"/>
      <c r="G17" s="71"/>
      <c r="H17" s="71"/>
      <c r="I17" s="73"/>
      <c r="J17" s="74">
        <v>0</v>
      </c>
      <c r="K17" s="77"/>
    </row>
    <row r="18" spans="1:11" x14ac:dyDescent="0.35">
      <c r="A18" s="3"/>
      <c r="B18" s="3"/>
      <c r="C18" s="71"/>
      <c r="D18" s="71"/>
      <c r="E18" s="82"/>
      <c r="F18" s="72"/>
      <c r="G18" s="71"/>
      <c r="H18" s="71"/>
      <c r="I18" s="73"/>
      <c r="J18" s="74">
        <v>0</v>
      </c>
      <c r="K18" s="77"/>
    </row>
    <row r="19" spans="1:11" x14ac:dyDescent="0.35">
      <c r="A19" s="3"/>
      <c r="B19" s="3"/>
      <c r="C19" s="71"/>
      <c r="D19" s="71"/>
      <c r="E19" s="82"/>
      <c r="F19" s="72"/>
      <c r="G19" s="71"/>
      <c r="H19" s="71"/>
      <c r="I19" s="73"/>
      <c r="J19" s="74">
        <v>0</v>
      </c>
      <c r="K19" s="77"/>
    </row>
    <row r="20" spans="1:11" x14ac:dyDescent="0.35">
      <c r="A20" s="4"/>
    </row>
    <row r="21" spans="1:11" ht="15" thickBot="1" x14ac:dyDescent="0.4">
      <c r="G21" s="146" t="s">
        <v>35</v>
      </c>
      <c r="H21" s="147"/>
      <c r="I21" s="148"/>
      <c r="J21" s="5">
        <f>SUM(J11:J19)</f>
        <v>0</v>
      </c>
    </row>
    <row r="22" spans="1:11" ht="15" thickTop="1" x14ac:dyDescent="0.35">
      <c r="A22" s="11" t="s">
        <v>103</v>
      </c>
    </row>
    <row r="23" spans="1:11" x14ac:dyDescent="0.35">
      <c r="A23" s="13" t="s">
        <v>104</v>
      </c>
      <c r="B23" s="13">
        <v>10.210000000000001</v>
      </c>
      <c r="C23" s="154" t="s">
        <v>36</v>
      </c>
      <c r="D23" s="155"/>
      <c r="E23" s="155"/>
      <c r="F23" s="155"/>
      <c r="G23" s="155"/>
      <c r="H23" s="156"/>
      <c r="I23" s="78"/>
      <c r="J23" s="79" t="s">
        <v>37</v>
      </c>
    </row>
    <row r="24" spans="1:11" x14ac:dyDescent="0.35">
      <c r="A24" s="13" t="s">
        <v>105</v>
      </c>
      <c r="B24" s="13">
        <v>11.27</v>
      </c>
      <c r="C24" s="157"/>
      <c r="D24" s="158"/>
      <c r="E24" s="158"/>
      <c r="F24" s="158"/>
      <c r="G24" s="158"/>
      <c r="H24" s="159"/>
      <c r="I24" s="73"/>
      <c r="J24" s="80"/>
    </row>
    <row r="25" spans="1:11" x14ac:dyDescent="0.35">
      <c r="A25" s="13" t="s">
        <v>106</v>
      </c>
      <c r="B25" s="13">
        <v>14.02</v>
      </c>
      <c r="C25" s="157"/>
      <c r="D25" s="158"/>
      <c r="E25" s="158"/>
      <c r="F25" s="158"/>
      <c r="G25" s="158"/>
      <c r="H25" s="159"/>
      <c r="I25" s="73"/>
      <c r="J25" s="80"/>
    </row>
    <row r="26" spans="1:11" x14ac:dyDescent="0.35">
      <c r="A26" s="13" t="s">
        <v>107</v>
      </c>
      <c r="B26" s="13">
        <v>14.02</v>
      </c>
      <c r="C26" s="157"/>
      <c r="D26" s="158"/>
      <c r="E26" s="158"/>
      <c r="F26" s="158"/>
      <c r="G26" s="158"/>
      <c r="H26" s="159"/>
      <c r="I26" s="73"/>
      <c r="J26" s="80"/>
    </row>
    <row r="27" spans="1:11" x14ac:dyDescent="0.35">
      <c r="A27" s="13" t="s">
        <v>3</v>
      </c>
      <c r="B27" s="13">
        <v>28.44</v>
      </c>
      <c r="C27" s="157"/>
      <c r="D27" s="158"/>
      <c r="E27" s="158"/>
      <c r="F27" s="158"/>
      <c r="G27" s="158"/>
      <c r="H27" s="159"/>
      <c r="I27" s="73"/>
      <c r="J27" s="80"/>
    </row>
    <row r="28" spans="1:11" x14ac:dyDescent="0.35">
      <c r="C28" s="157"/>
      <c r="D28" s="158"/>
      <c r="E28" s="158"/>
      <c r="F28" s="158"/>
      <c r="G28" s="158"/>
      <c r="H28" s="159"/>
      <c r="I28" s="73"/>
      <c r="J28" s="80"/>
    </row>
    <row r="30" spans="1:11" ht="15" thickBot="1" x14ac:dyDescent="0.4">
      <c r="G30" s="149" t="s">
        <v>39</v>
      </c>
      <c r="H30" s="149"/>
      <c r="I30" s="149"/>
      <c r="J30" s="6">
        <f>SUM(J24:J28)</f>
        <v>0</v>
      </c>
    </row>
    <row r="31" spans="1:11" ht="15" thickTop="1" x14ac:dyDescent="0.35"/>
    <row r="32" spans="1:11" ht="15" thickBot="1" x14ac:dyDescent="0.4">
      <c r="G32" s="7" t="s">
        <v>40</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160" t="s">
        <v>9</v>
      </c>
      <c r="B2" s="161"/>
      <c r="C2" s="161"/>
      <c r="D2" s="161"/>
      <c r="E2" s="161"/>
      <c r="F2" s="161"/>
      <c r="G2" s="161"/>
      <c r="H2" s="161"/>
      <c r="I2" s="161"/>
      <c r="J2" s="161"/>
      <c r="K2" s="161"/>
    </row>
    <row r="3" spans="1:11" ht="15" customHeight="1" x14ac:dyDescent="0.35">
      <c r="A3" s="162"/>
      <c r="B3" s="163"/>
      <c r="C3" s="163"/>
      <c r="D3" s="163"/>
      <c r="E3" s="163"/>
      <c r="F3" s="163"/>
      <c r="G3" s="163"/>
      <c r="H3" s="163"/>
      <c r="I3" s="163"/>
      <c r="J3" s="163"/>
      <c r="K3" s="163"/>
    </row>
    <row r="4" spans="1:11" ht="15" thickBot="1" x14ac:dyDescent="0.4">
      <c r="A4" s="164"/>
      <c r="B4" s="165"/>
      <c r="C4" s="165"/>
      <c r="D4" s="165"/>
      <c r="E4" s="165"/>
      <c r="F4" s="165"/>
      <c r="G4" s="165"/>
      <c r="H4" s="165"/>
      <c r="I4" s="165"/>
      <c r="J4" s="165"/>
      <c r="K4" s="165"/>
    </row>
    <row r="6" spans="1:11" ht="15" thickBot="1" x14ac:dyDescent="0.4"/>
    <row r="7" spans="1:11" ht="24" thickBot="1" x14ac:dyDescent="0.6">
      <c r="A7" s="1" t="s">
        <v>92</v>
      </c>
      <c r="B7" s="166" t="s">
        <v>10</v>
      </c>
      <c r="C7" s="167"/>
      <c r="D7" s="168"/>
      <c r="E7" s="12"/>
      <c r="F7" s="12"/>
      <c r="G7" s="12"/>
      <c r="H7" s="12"/>
      <c r="I7" s="12"/>
      <c r="J7" s="12"/>
      <c r="K7" s="12"/>
    </row>
    <row r="9" spans="1:11" ht="28.9" customHeight="1" x14ac:dyDescent="0.35">
      <c r="A9" s="169" t="s">
        <v>93</v>
      </c>
      <c r="B9" s="173" t="s">
        <v>2</v>
      </c>
      <c r="C9" s="171" t="s">
        <v>94</v>
      </c>
      <c r="D9" s="171"/>
      <c r="E9" s="150" t="s">
        <v>95</v>
      </c>
      <c r="F9" s="172" t="s">
        <v>96</v>
      </c>
      <c r="G9" s="150" t="s">
        <v>97</v>
      </c>
      <c r="H9" s="150" t="s">
        <v>98</v>
      </c>
      <c r="I9" s="151"/>
      <c r="J9" s="153" t="s">
        <v>21</v>
      </c>
      <c r="K9" s="175" t="s">
        <v>22</v>
      </c>
    </row>
    <row r="10" spans="1:11" ht="25.9" customHeight="1" x14ac:dyDescent="0.35">
      <c r="A10" s="170"/>
      <c r="B10" s="174"/>
      <c r="C10" s="70" t="s">
        <v>99</v>
      </c>
      <c r="D10" s="70" t="s">
        <v>100</v>
      </c>
      <c r="E10" s="150"/>
      <c r="F10" s="172"/>
      <c r="G10" s="150"/>
      <c r="H10" s="150"/>
      <c r="I10" s="152"/>
      <c r="J10" s="153"/>
      <c r="K10" s="176"/>
    </row>
    <row r="11" spans="1:11" ht="14.65" customHeight="1" x14ac:dyDescent="0.35">
      <c r="A11" s="2"/>
      <c r="B11" s="2"/>
      <c r="C11" s="71"/>
      <c r="D11" s="71"/>
      <c r="E11" s="82"/>
      <c r="F11" s="72"/>
      <c r="G11" s="71"/>
      <c r="H11" s="71"/>
      <c r="I11" s="73"/>
      <c r="J11" s="74">
        <v>0</v>
      </c>
      <c r="K11" s="83" t="s">
        <v>109</v>
      </c>
    </row>
    <row r="12" spans="1:11" ht="43.5" x14ac:dyDescent="0.35">
      <c r="A12" s="3"/>
      <c r="B12" s="3"/>
      <c r="C12" s="71"/>
      <c r="D12" s="71"/>
      <c r="E12" s="82"/>
      <c r="F12" s="72"/>
      <c r="G12" s="71"/>
      <c r="H12" s="71"/>
      <c r="I12" s="73"/>
      <c r="J12" s="74">
        <v>0</v>
      </c>
      <c r="K12" s="76" t="s">
        <v>110</v>
      </c>
    </row>
    <row r="13" spans="1:11" x14ac:dyDescent="0.35">
      <c r="A13" s="3"/>
      <c r="B13" s="3"/>
      <c r="C13" s="71"/>
      <c r="D13" s="71"/>
      <c r="E13" s="82"/>
      <c r="F13" s="72"/>
      <c r="G13" s="71"/>
      <c r="H13" s="71"/>
      <c r="I13" s="73"/>
      <c r="J13" s="74">
        <v>0</v>
      </c>
      <c r="K13" s="76"/>
    </row>
    <row r="14" spans="1:11" x14ac:dyDescent="0.35">
      <c r="A14" s="3"/>
      <c r="B14" s="3"/>
      <c r="C14" s="71"/>
      <c r="D14" s="71"/>
      <c r="E14" s="82"/>
      <c r="F14" s="72"/>
      <c r="G14" s="71"/>
      <c r="H14" s="71"/>
      <c r="I14" s="73"/>
      <c r="J14" s="74">
        <v>0</v>
      </c>
      <c r="K14" s="76"/>
    </row>
    <row r="15" spans="1:11" x14ac:dyDescent="0.35">
      <c r="A15" s="3"/>
      <c r="B15" s="3"/>
      <c r="C15" s="71"/>
      <c r="D15" s="71"/>
      <c r="E15" s="82"/>
      <c r="F15" s="72"/>
      <c r="G15" s="71"/>
      <c r="H15" s="71"/>
      <c r="I15" s="73"/>
      <c r="J15" s="74">
        <v>0</v>
      </c>
      <c r="K15" s="77"/>
    </row>
    <row r="16" spans="1:11" x14ac:dyDescent="0.35">
      <c r="A16" s="3"/>
      <c r="B16" s="3"/>
      <c r="C16" s="71"/>
      <c r="D16" s="71"/>
      <c r="E16" s="82"/>
      <c r="F16" s="72"/>
      <c r="G16" s="71"/>
      <c r="H16" s="71"/>
      <c r="I16" s="73"/>
      <c r="J16" s="74">
        <v>0</v>
      </c>
      <c r="K16" s="77"/>
    </row>
    <row r="17" spans="1:11" x14ac:dyDescent="0.35">
      <c r="A17" s="3"/>
      <c r="B17" s="3"/>
      <c r="C17" s="71"/>
      <c r="D17" s="71"/>
      <c r="E17" s="82"/>
      <c r="F17" s="72"/>
      <c r="G17" s="71"/>
      <c r="H17" s="71"/>
      <c r="I17" s="73"/>
      <c r="J17" s="74">
        <v>0</v>
      </c>
      <c r="K17" s="77"/>
    </row>
    <row r="18" spans="1:11" x14ac:dyDescent="0.35">
      <c r="A18" s="3"/>
      <c r="B18" s="3"/>
      <c r="C18" s="71"/>
      <c r="D18" s="71"/>
      <c r="E18" s="82"/>
      <c r="F18" s="72"/>
      <c r="G18" s="71"/>
      <c r="H18" s="71"/>
      <c r="I18" s="73"/>
      <c r="J18" s="74">
        <v>0</v>
      </c>
      <c r="K18" s="77"/>
    </row>
    <row r="19" spans="1:11" x14ac:dyDescent="0.35">
      <c r="A19" s="3"/>
      <c r="B19" s="3"/>
      <c r="C19" s="71"/>
      <c r="D19" s="71"/>
      <c r="E19" s="82"/>
      <c r="F19" s="72"/>
      <c r="G19" s="71"/>
      <c r="H19" s="71"/>
      <c r="I19" s="73"/>
      <c r="J19" s="74">
        <v>0</v>
      </c>
      <c r="K19" s="77"/>
    </row>
    <row r="20" spans="1:11" x14ac:dyDescent="0.35">
      <c r="A20" s="4"/>
    </row>
    <row r="21" spans="1:11" ht="15" thickBot="1" x14ac:dyDescent="0.4">
      <c r="G21" s="146" t="s">
        <v>35</v>
      </c>
      <c r="H21" s="147"/>
      <c r="I21" s="148"/>
      <c r="J21" s="5">
        <f>SUM(J11:J19)</f>
        <v>0</v>
      </c>
    </row>
    <row r="22" spans="1:11" ht="15" thickTop="1" x14ac:dyDescent="0.35">
      <c r="A22" s="11" t="s">
        <v>103</v>
      </c>
    </row>
    <row r="23" spans="1:11" x14ac:dyDescent="0.35">
      <c r="A23" s="13" t="s">
        <v>104</v>
      </c>
      <c r="B23" s="13">
        <v>10.210000000000001</v>
      </c>
      <c r="C23" s="154" t="s">
        <v>36</v>
      </c>
      <c r="D23" s="155"/>
      <c r="E23" s="155"/>
      <c r="F23" s="155"/>
      <c r="G23" s="155"/>
      <c r="H23" s="156"/>
      <c r="I23" s="78"/>
      <c r="J23" s="79" t="s">
        <v>37</v>
      </c>
    </row>
    <row r="24" spans="1:11" x14ac:dyDescent="0.35">
      <c r="A24" s="13" t="s">
        <v>105</v>
      </c>
      <c r="B24" s="13">
        <v>11.27</v>
      </c>
      <c r="C24" s="157"/>
      <c r="D24" s="158"/>
      <c r="E24" s="158"/>
      <c r="F24" s="158"/>
      <c r="G24" s="158"/>
      <c r="H24" s="159"/>
      <c r="I24" s="73"/>
      <c r="J24" s="80"/>
    </row>
    <row r="25" spans="1:11" x14ac:dyDescent="0.35">
      <c r="A25" s="13" t="s">
        <v>106</v>
      </c>
      <c r="B25" s="13">
        <v>14.02</v>
      </c>
      <c r="C25" s="157"/>
      <c r="D25" s="158"/>
      <c r="E25" s="158"/>
      <c r="F25" s="158"/>
      <c r="G25" s="158"/>
      <c r="H25" s="159"/>
      <c r="I25" s="73"/>
      <c r="J25" s="80"/>
    </row>
    <row r="26" spans="1:11" x14ac:dyDescent="0.35">
      <c r="A26" s="13" t="s">
        <v>107</v>
      </c>
      <c r="B26" s="13">
        <v>14.02</v>
      </c>
      <c r="C26" s="157"/>
      <c r="D26" s="158"/>
      <c r="E26" s="158"/>
      <c r="F26" s="158"/>
      <c r="G26" s="158"/>
      <c r="H26" s="159"/>
      <c r="I26" s="73"/>
      <c r="J26" s="80"/>
    </row>
    <row r="27" spans="1:11" x14ac:dyDescent="0.35">
      <c r="A27" s="13" t="s">
        <v>3</v>
      </c>
      <c r="B27" s="13">
        <v>28.44</v>
      </c>
      <c r="C27" s="157"/>
      <c r="D27" s="158"/>
      <c r="E27" s="158"/>
      <c r="F27" s="158"/>
      <c r="G27" s="158"/>
      <c r="H27" s="159"/>
      <c r="I27" s="73"/>
      <c r="J27" s="80"/>
    </row>
    <row r="28" spans="1:11" x14ac:dyDescent="0.35">
      <c r="C28" s="157"/>
      <c r="D28" s="158"/>
      <c r="E28" s="158"/>
      <c r="F28" s="158"/>
      <c r="G28" s="158"/>
      <c r="H28" s="159"/>
      <c r="I28" s="73"/>
      <c r="J28" s="80"/>
    </row>
    <row r="30" spans="1:11" ht="15" thickBot="1" x14ac:dyDescent="0.4">
      <c r="G30" s="149" t="s">
        <v>39</v>
      </c>
      <c r="H30" s="149"/>
      <c r="I30" s="149"/>
      <c r="J30" s="6">
        <f>SUM(J24:J28)</f>
        <v>0</v>
      </c>
    </row>
    <row r="31" spans="1:11" ht="15" thickTop="1" x14ac:dyDescent="0.35"/>
    <row r="32" spans="1:11" ht="15" thickBot="1" x14ac:dyDescent="0.4">
      <c r="G32" s="7" t="s">
        <v>40</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160" t="s">
        <v>9</v>
      </c>
      <c r="B2" s="161"/>
      <c r="C2" s="161"/>
      <c r="D2" s="161"/>
      <c r="E2" s="161"/>
      <c r="F2" s="161"/>
      <c r="G2" s="161"/>
      <c r="H2" s="161"/>
      <c r="I2" s="161"/>
      <c r="J2" s="161"/>
      <c r="K2" s="161"/>
    </row>
    <row r="3" spans="1:11" ht="15" customHeight="1" x14ac:dyDescent="0.35">
      <c r="A3" s="162"/>
      <c r="B3" s="163"/>
      <c r="C3" s="163"/>
      <c r="D3" s="163"/>
      <c r="E3" s="163"/>
      <c r="F3" s="163"/>
      <c r="G3" s="163"/>
      <c r="H3" s="163"/>
      <c r="I3" s="163"/>
      <c r="J3" s="163"/>
      <c r="K3" s="163"/>
    </row>
    <row r="4" spans="1:11" ht="15" thickBot="1" x14ac:dyDescent="0.4">
      <c r="A4" s="164"/>
      <c r="B4" s="165"/>
      <c r="C4" s="165"/>
      <c r="D4" s="165"/>
      <c r="E4" s="165"/>
      <c r="F4" s="165"/>
      <c r="G4" s="165"/>
      <c r="H4" s="165"/>
      <c r="I4" s="165"/>
      <c r="J4" s="165"/>
      <c r="K4" s="165"/>
    </row>
    <row r="6" spans="1:11" ht="15" thickBot="1" x14ac:dyDescent="0.4"/>
    <row r="7" spans="1:11" ht="24" thickBot="1" x14ac:dyDescent="0.6">
      <c r="A7" s="1" t="s">
        <v>92</v>
      </c>
      <c r="B7" s="166" t="s">
        <v>10</v>
      </c>
      <c r="C7" s="167"/>
      <c r="D7" s="168"/>
      <c r="E7" s="12"/>
      <c r="F7" s="12"/>
      <c r="G7" s="12"/>
      <c r="H7" s="12"/>
      <c r="I7" s="12"/>
      <c r="J7" s="12"/>
      <c r="K7" s="12"/>
    </row>
    <row r="9" spans="1:11" ht="28.9" customHeight="1" x14ac:dyDescent="0.35">
      <c r="A9" s="169" t="s">
        <v>93</v>
      </c>
      <c r="B9" s="173" t="s">
        <v>2</v>
      </c>
      <c r="C9" s="171" t="s">
        <v>94</v>
      </c>
      <c r="D9" s="171"/>
      <c r="E9" s="150" t="s">
        <v>95</v>
      </c>
      <c r="F9" s="172" t="s">
        <v>96</v>
      </c>
      <c r="G9" s="150" t="s">
        <v>97</v>
      </c>
      <c r="H9" s="150" t="s">
        <v>98</v>
      </c>
      <c r="I9" s="151"/>
      <c r="J9" s="153" t="s">
        <v>21</v>
      </c>
      <c r="K9" s="175" t="s">
        <v>22</v>
      </c>
    </row>
    <row r="10" spans="1:11" ht="25.9" customHeight="1" x14ac:dyDescent="0.35">
      <c r="A10" s="170"/>
      <c r="B10" s="174"/>
      <c r="C10" s="70" t="s">
        <v>99</v>
      </c>
      <c r="D10" s="70" t="s">
        <v>100</v>
      </c>
      <c r="E10" s="150"/>
      <c r="F10" s="172"/>
      <c r="G10" s="150"/>
      <c r="H10" s="150"/>
      <c r="I10" s="152"/>
      <c r="J10" s="153"/>
      <c r="K10" s="176"/>
    </row>
    <row r="11" spans="1:11" ht="14.65" customHeight="1" x14ac:dyDescent="0.35">
      <c r="A11" s="2"/>
      <c r="B11" s="2"/>
      <c r="C11" s="71"/>
      <c r="D11" s="71"/>
      <c r="E11" s="82"/>
      <c r="F11" s="72"/>
      <c r="G11" s="71"/>
      <c r="H11" s="71"/>
      <c r="I11" s="73"/>
      <c r="J11" s="74">
        <v>0</v>
      </c>
      <c r="K11" s="83" t="s">
        <v>109</v>
      </c>
    </row>
    <row r="12" spans="1:11" ht="43.5" x14ac:dyDescent="0.35">
      <c r="A12" s="3"/>
      <c r="B12" s="3"/>
      <c r="C12" s="71"/>
      <c r="D12" s="71"/>
      <c r="E12" s="82"/>
      <c r="F12" s="72"/>
      <c r="G12" s="71"/>
      <c r="H12" s="71"/>
      <c r="I12" s="73"/>
      <c r="J12" s="74">
        <v>0</v>
      </c>
      <c r="K12" s="76" t="s">
        <v>110</v>
      </c>
    </row>
    <row r="13" spans="1:11" x14ac:dyDescent="0.35">
      <c r="A13" s="3"/>
      <c r="B13" s="3"/>
      <c r="C13" s="71"/>
      <c r="D13" s="71"/>
      <c r="E13" s="82"/>
      <c r="F13" s="72"/>
      <c r="G13" s="71"/>
      <c r="H13" s="71"/>
      <c r="I13" s="73"/>
      <c r="J13" s="74">
        <v>0</v>
      </c>
      <c r="K13" s="76"/>
    </row>
    <row r="14" spans="1:11" x14ac:dyDescent="0.35">
      <c r="A14" s="3"/>
      <c r="B14" s="3"/>
      <c r="C14" s="71"/>
      <c r="D14" s="71"/>
      <c r="E14" s="82"/>
      <c r="F14" s="72"/>
      <c r="G14" s="71"/>
      <c r="H14" s="71"/>
      <c r="I14" s="73"/>
      <c r="J14" s="74">
        <v>0</v>
      </c>
      <c r="K14" s="76"/>
    </row>
    <row r="15" spans="1:11" x14ac:dyDescent="0.35">
      <c r="A15" s="3"/>
      <c r="B15" s="3"/>
      <c r="C15" s="71"/>
      <c r="D15" s="71"/>
      <c r="E15" s="82"/>
      <c r="F15" s="72"/>
      <c r="G15" s="71"/>
      <c r="H15" s="71"/>
      <c r="I15" s="73"/>
      <c r="J15" s="74">
        <v>0</v>
      </c>
      <c r="K15" s="77"/>
    </row>
    <row r="16" spans="1:11" x14ac:dyDescent="0.35">
      <c r="A16" s="3"/>
      <c r="B16" s="3"/>
      <c r="C16" s="71"/>
      <c r="D16" s="71"/>
      <c r="E16" s="82"/>
      <c r="F16" s="72"/>
      <c r="G16" s="71"/>
      <c r="H16" s="71"/>
      <c r="I16" s="73"/>
      <c r="J16" s="74">
        <v>0</v>
      </c>
      <c r="K16" s="77"/>
    </row>
    <row r="17" spans="1:11" x14ac:dyDescent="0.35">
      <c r="A17" s="3"/>
      <c r="B17" s="3"/>
      <c r="C17" s="71"/>
      <c r="D17" s="71"/>
      <c r="E17" s="82"/>
      <c r="F17" s="72"/>
      <c r="G17" s="71"/>
      <c r="H17" s="71"/>
      <c r="I17" s="73"/>
      <c r="J17" s="74">
        <v>0</v>
      </c>
      <c r="K17" s="77"/>
    </row>
    <row r="18" spans="1:11" x14ac:dyDescent="0.35">
      <c r="A18" s="3"/>
      <c r="B18" s="3"/>
      <c r="C18" s="71"/>
      <c r="D18" s="71"/>
      <c r="E18" s="82"/>
      <c r="F18" s="72"/>
      <c r="G18" s="71"/>
      <c r="H18" s="71"/>
      <c r="I18" s="73"/>
      <c r="J18" s="74">
        <v>0</v>
      </c>
      <c r="K18" s="77"/>
    </row>
    <row r="19" spans="1:11" x14ac:dyDescent="0.35">
      <c r="A19" s="3"/>
      <c r="B19" s="3"/>
      <c r="C19" s="71"/>
      <c r="D19" s="71"/>
      <c r="E19" s="82"/>
      <c r="F19" s="72"/>
      <c r="G19" s="71"/>
      <c r="H19" s="71"/>
      <c r="I19" s="73"/>
      <c r="J19" s="74">
        <v>0</v>
      </c>
      <c r="K19" s="77"/>
    </row>
    <row r="20" spans="1:11" x14ac:dyDescent="0.35">
      <c r="A20" s="4"/>
    </row>
    <row r="21" spans="1:11" ht="15" thickBot="1" x14ac:dyDescent="0.4">
      <c r="G21" s="146" t="s">
        <v>35</v>
      </c>
      <c r="H21" s="147"/>
      <c r="I21" s="148"/>
      <c r="J21" s="5">
        <f>SUM(J11:J19)</f>
        <v>0</v>
      </c>
    </row>
    <row r="22" spans="1:11" ht="15" thickTop="1" x14ac:dyDescent="0.35">
      <c r="A22" s="11" t="s">
        <v>103</v>
      </c>
    </row>
    <row r="23" spans="1:11" x14ac:dyDescent="0.35">
      <c r="A23" s="13" t="s">
        <v>104</v>
      </c>
      <c r="B23" s="13">
        <v>10.210000000000001</v>
      </c>
      <c r="C23" s="154" t="s">
        <v>36</v>
      </c>
      <c r="D23" s="155"/>
      <c r="E23" s="155"/>
      <c r="F23" s="155"/>
      <c r="G23" s="155"/>
      <c r="H23" s="156"/>
      <c r="I23" s="78"/>
      <c r="J23" s="79" t="s">
        <v>37</v>
      </c>
    </row>
    <row r="24" spans="1:11" x14ac:dyDescent="0.35">
      <c r="A24" s="13" t="s">
        <v>105</v>
      </c>
      <c r="B24" s="13">
        <v>11.27</v>
      </c>
      <c r="C24" s="157"/>
      <c r="D24" s="158"/>
      <c r="E24" s="158"/>
      <c r="F24" s="158"/>
      <c r="G24" s="158"/>
      <c r="H24" s="159"/>
      <c r="I24" s="73"/>
      <c r="J24" s="80"/>
    </row>
    <row r="25" spans="1:11" x14ac:dyDescent="0.35">
      <c r="A25" s="13" t="s">
        <v>106</v>
      </c>
      <c r="B25" s="13">
        <v>14.02</v>
      </c>
      <c r="C25" s="157"/>
      <c r="D25" s="158"/>
      <c r="E25" s="158"/>
      <c r="F25" s="158"/>
      <c r="G25" s="158"/>
      <c r="H25" s="159"/>
      <c r="I25" s="73"/>
      <c r="J25" s="80"/>
    </row>
    <row r="26" spans="1:11" x14ac:dyDescent="0.35">
      <c r="A26" s="13" t="s">
        <v>107</v>
      </c>
      <c r="B26" s="13">
        <v>14.02</v>
      </c>
      <c r="C26" s="157"/>
      <c r="D26" s="158"/>
      <c r="E26" s="158"/>
      <c r="F26" s="158"/>
      <c r="G26" s="158"/>
      <c r="H26" s="159"/>
      <c r="I26" s="73"/>
      <c r="J26" s="80"/>
    </row>
    <row r="27" spans="1:11" x14ac:dyDescent="0.35">
      <c r="A27" s="13" t="s">
        <v>3</v>
      </c>
      <c r="B27" s="13">
        <v>28.44</v>
      </c>
      <c r="C27" s="157"/>
      <c r="D27" s="158"/>
      <c r="E27" s="158"/>
      <c r="F27" s="158"/>
      <c r="G27" s="158"/>
      <c r="H27" s="159"/>
      <c r="I27" s="73"/>
      <c r="J27" s="80"/>
    </row>
    <row r="28" spans="1:11" x14ac:dyDescent="0.35">
      <c r="C28" s="157"/>
      <c r="D28" s="158"/>
      <c r="E28" s="158"/>
      <c r="F28" s="158"/>
      <c r="G28" s="158"/>
      <c r="H28" s="159"/>
      <c r="I28" s="73"/>
      <c r="J28" s="80"/>
    </row>
    <row r="30" spans="1:11" ht="15" thickBot="1" x14ac:dyDescent="0.4">
      <c r="G30" s="149" t="s">
        <v>39</v>
      </c>
      <c r="H30" s="149"/>
      <c r="I30" s="149"/>
      <c r="J30" s="6">
        <f>SUM(J24:J28)</f>
        <v>0</v>
      </c>
    </row>
    <row r="31" spans="1:11" ht="15" thickTop="1" x14ac:dyDescent="0.35"/>
    <row r="32" spans="1:11" ht="15" thickBot="1" x14ac:dyDescent="0.4">
      <c r="G32" s="7" t="s">
        <v>40</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0"/>
  <sheetViews>
    <sheetView showGridLines="0" topLeftCell="A6" zoomScale="90" zoomScaleNormal="90" workbookViewId="0">
      <selection activeCell="A22" sqref="A22:XFD22"/>
    </sheetView>
  </sheetViews>
  <sheetFormatPr defaultColWidth="8.7265625" defaultRowHeight="14.5" x14ac:dyDescent="0.35"/>
  <cols>
    <col min="1" max="1" width="35.81640625" style="16" customWidth="1"/>
    <col min="2" max="2" width="13.7265625" style="16" customWidth="1"/>
    <col min="3" max="4" width="10.7265625" style="16" customWidth="1"/>
    <col min="5" max="5" width="18.7265625" style="16" customWidth="1"/>
    <col min="6" max="6" width="20.81640625" style="16" customWidth="1"/>
    <col min="7" max="7" width="12" style="16" bestFit="1" customWidth="1"/>
    <col min="8" max="8" width="12.54296875" style="16" customWidth="1"/>
    <col min="9" max="9" width="33.26953125" style="16" customWidth="1"/>
    <col min="10" max="10" width="11.81640625" style="16" customWidth="1"/>
    <col min="11" max="11" width="30.26953125" style="16" customWidth="1"/>
    <col min="12" max="12" width="27" style="16" customWidth="1"/>
    <col min="13" max="13" width="24.26953125" style="16" customWidth="1"/>
    <col min="14" max="16384" width="8.7265625" style="16"/>
  </cols>
  <sheetData>
    <row r="1" spans="1:12" ht="15" customHeight="1" x14ac:dyDescent="0.35">
      <c r="A1" s="141" t="s">
        <v>9</v>
      </c>
      <c r="B1" s="142"/>
      <c r="C1" s="142"/>
      <c r="D1" s="142"/>
      <c r="E1" s="142"/>
      <c r="F1" s="142"/>
      <c r="G1" s="142"/>
      <c r="H1" s="142"/>
      <c r="I1" s="142"/>
      <c r="J1" s="142"/>
      <c r="K1" s="142"/>
      <c r="L1" s="142"/>
    </row>
    <row r="2" spans="1:12" ht="15" customHeight="1" x14ac:dyDescent="0.35">
      <c r="A2" s="143"/>
      <c r="B2" s="144"/>
      <c r="C2" s="144"/>
      <c r="D2" s="144"/>
      <c r="E2" s="144"/>
      <c r="F2" s="144"/>
      <c r="G2" s="144"/>
      <c r="H2" s="144"/>
      <c r="I2" s="144"/>
      <c r="J2" s="144"/>
      <c r="K2" s="144"/>
      <c r="L2" s="144"/>
    </row>
    <row r="3" spans="1:12" ht="5.5" customHeight="1" x14ac:dyDescent="0.35"/>
    <row r="4" spans="1:12" ht="23.5" x14ac:dyDescent="0.55000000000000004">
      <c r="A4" s="63"/>
      <c r="B4" s="145" t="s">
        <v>10</v>
      </c>
      <c r="C4" s="145"/>
      <c r="D4" s="145"/>
      <c r="E4" s="145"/>
      <c r="F4" s="17"/>
      <c r="G4" s="17"/>
      <c r="H4" s="17"/>
      <c r="I4" s="17"/>
      <c r="J4" s="17"/>
      <c r="K4" s="17"/>
      <c r="L4" s="17"/>
    </row>
    <row r="5" spans="1:12" ht="4.9000000000000004" customHeight="1" x14ac:dyDescent="0.35"/>
    <row r="6" spans="1:12" ht="40.15" customHeight="1" x14ac:dyDescent="0.35"/>
    <row r="7" spans="1:12" ht="55.9" customHeight="1" x14ac:dyDescent="0.35">
      <c r="A7" s="35" t="s">
        <v>11</v>
      </c>
      <c r="B7" s="36" t="s">
        <v>12</v>
      </c>
      <c r="C7" s="37" t="s">
        <v>13</v>
      </c>
      <c r="D7" s="37" t="s">
        <v>14</v>
      </c>
      <c r="E7" s="38" t="s">
        <v>15</v>
      </c>
      <c r="F7" s="37" t="s">
        <v>16</v>
      </c>
      <c r="G7" s="37" t="s">
        <v>17</v>
      </c>
      <c r="H7" s="37" t="s">
        <v>18</v>
      </c>
      <c r="I7" s="37" t="s">
        <v>19</v>
      </c>
      <c r="J7" s="64" t="s">
        <v>20</v>
      </c>
      <c r="K7" s="65" t="s">
        <v>21</v>
      </c>
      <c r="L7" s="66" t="s">
        <v>22</v>
      </c>
    </row>
    <row r="8" spans="1:12" ht="14.5" customHeight="1" x14ac:dyDescent="0.35">
      <c r="A8" s="33"/>
      <c r="B8" s="55"/>
      <c r="C8" s="56"/>
      <c r="D8" s="56"/>
      <c r="E8" s="55"/>
      <c r="F8" s="57" t="str">
        <f>IFERROR(VLOOKUP(E8,Costs[],2,FALSE),"")</f>
        <v/>
      </c>
      <c r="G8" s="58"/>
      <c r="H8" s="59"/>
      <c r="I8" s="59"/>
      <c r="J8" s="60"/>
      <c r="K8" s="61">
        <f t="shared" ref="K8:K29" si="0">IFERROR((((F8*G8)*H8)*I8)/D8,0)</f>
        <v>0</v>
      </c>
      <c r="L8" s="34"/>
    </row>
    <row r="9" spans="1:12" ht="14.5" customHeight="1" x14ac:dyDescent="0.35">
      <c r="A9" s="33"/>
      <c r="B9" s="55"/>
      <c r="C9" s="56"/>
      <c r="D9" s="56"/>
      <c r="E9" s="55"/>
      <c r="F9" s="57" t="str">
        <f>IFERROR(VLOOKUP(E9,Costs[],2,FALSE),"")</f>
        <v/>
      </c>
      <c r="G9" s="58"/>
      <c r="H9" s="59"/>
      <c r="I9" s="59"/>
      <c r="J9" s="60"/>
      <c r="K9" s="61">
        <f t="shared" ref="K9:K10" si="1">IFERROR((((F9*G9)*H9)*I9)/D9,0)</f>
        <v>0</v>
      </c>
      <c r="L9" s="34"/>
    </row>
    <row r="10" spans="1:12" ht="14.5" customHeight="1" x14ac:dyDescent="0.35">
      <c r="A10" s="33"/>
      <c r="B10" s="55"/>
      <c r="C10" s="56"/>
      <c r="D10" s="56"/>
      <c r="E10" s="55"/>
      <c r="F10" s="57" t="str">
        <f>IFERROR(VLOOKUP(E10,Costs[],2,FALSE),"")</f>
        <v/>
      </c>
      <c r="G10" s="58"/>
      <c r="H10" s="59"/>
      <c r="I10" s="59"/>
      <c r="J10" s="60"/>
      <c r="K10" s="61">
        <f t="shared" si="1"/>
        <v>0</v>
      </c>
      <c r="L10" s="34"/>
    </row>
    <row r="11" spans="1:12" ht="14.5" customHeight="1" x14ac:dyDescent="0.35">
      <c r="A11" s="33"/>
      <c r="B11" s="55"/>
      <c r="C11" s="56"/>
      <c r="D11" s="56"/>
      <c r="E11" s="55"/>
      <c r="F11" s="57" t="str">
        <f>IFERROR(VLOOKUP(E11,Costs[],2,FALSE),"")</f>
        <v/>
      </c>
      <c r="G11" s="58"/>
      <c r="H11" s="59"/>
      <c r="I11" s="59"/>
      <c r="J11" s="60"/>
      <c r="K11" s="61">
        <f t="shared" ref="K11:K15" si="2">IFERROR((((F11*G11)*H11)*I11)/D11,0)</f>
        <v>0</v>
      </c>
      <c r="L11" s="34"/>
    </row>
    <row r="12" spans="1:12" ht="14.5" customHeight="1" x14ac:dyDescent="0.35">
      <c r="A12" s="33"/>
      <c r="B12" s="55"/>
      <c r="C12" s="56"/>
      <c r="D12" s="56"/>
      <c r="E12" s="55"/>
      <c r="F12" s="57" t="str">
        <f>IFERROR(VLOOKUP(E12,Costs[],2,FALSE),"")</f>
        <v/>
      </c>
      <c r="G12" s="58"/>
      <c r="H12" s="59"/>
      <c r="I12" s="59"/>
      <c r="J12" s="60"/>
      <c r="K12" s="61">
        <f t="shared" si="2"/>
        <v>0</v>
      </c>
      <c r="L12" s="34"/>
    </row>
    <row r="13" spans="1:12" ht="14.5" customHeight="1" x14ac:dyDescent="0.35">
      <c r="A13" s="33"/>
      <c r="B13" s="55"/>
      <c r="C13" s="56"/>
      <c r="D13" s="56"/>
      <c r="E13" s="55"/>
      <c r="F13" s="57" t="str">
        <f>IFERROR(VLOOKUP(E13,Costs[],2,FALSE),"")</f>
        <v/>
      </c>
      <c r="G13" s="58"/>
      <c r="H13" s="59"/>
      <c r="I13" s="59"/>
      <c r="J13" s="60"/>
      <c r="K13" s="61">
        <f t="shared" si="2"/>
        <v>0</v>
      </c>
      <c r="L13" s="34"/>
    </row>
    <row r="14" spans="1:12" ht="14.5" customHeight="1" x14ac:dyDescent="0.35">
      <c r="A14" s="33"/>
      <c r="B14" s="55"/>
      <c r="C14" s="56"/>
      <c r="D14" s="56"/>
      <c r="E14" s="55"/>
      <c r="F14" s="57" t="str">
        <f>IFERROR(VLOOKUP(E14,Costs[],2,FALSE),"")</f>
        <v/>
      </c>
      <c r="G14" s="58"/>
      <c r="H14" s="59"/>
      <c r="I14" s="59"/>
      <c r="J14" s="60"/>
      <c r="K14" s="61">
        <f t="shared" si="2"/>
        <v>0</v>
      </c>
      <c r="L14" s="34"/>
    </row>
    <row r="15" spans="1:12" ht="13.5" customHeight="1" x14ac:dyDescent="0.35">
      <c r="A15" s="33"/>
      <c r="B15" s="55"/>
      <c r="C15" s="56"/>
      <c r="D15" s="56"/>
      <c r="E15" s="55"/>
      <c r="F15" s="57" t="str">
        <f>IFERROR(VLOOKUP(E15,Costs[],2,FALSE),"")</f>
        <v/>
      </c>
      <c r="G15" s="58"/>
      <c r="H15" s="59"/>
      <c r="I15" s="59"/>
      <c r="J15" s="60"/>
      <c r="K15" s="61">
        <f t="shared" si="2"/>
        <v>0</v>
      </c>
      <c r="L15" s="34"/>
    </row>
    <row r="16" spans="1:12" ht="13.5" customHeight="1" x14ac:dyDescent="0.35">
      <c r="A16" s="33"/>
      <c r="B16" s="55"/>
      <c r="C16" s="56"/>
      <c r="D16" s="56"/>
      <c r="E16" s="55"/>
      <c r="F16" s="57" t="str">
        <f>IFERROR(VLOOKUP(E16,Costs[],2,FALSE),"")</f>
        <v/>
      </c>
      <c r="G16" s="58"/>
      <c r="H16" s="59"/>
      <c r="I16" s="59"/>
      <c r="J16" s="60"/>
      <c r="K16" s="61">
        <f t="shared" ref="K16:K20" si="3">IFERROR((((F16*G16)*H16)*I16)/D16,0)</f>
        <v>0</v>
      </c>
      <c r="L16" s="34"/>
    </row>
    <row r="17" spans="1:14" ht="13.5" customHeight="1" x14ac:dyDescent="0.35">
      <c r="A17" s="33"/>
      <c r="B17" s="55"/>
      <c r="C17" s="56"/>
      <c r="D17" s="56"/>
      <c r="E17" s="55"/>
      <c r="F17" s="57" t="str">
        <f>IFERROR(VLOOKUP(E17,Costs[],2,FALSE),"")</f>
        <v/>
      </c>
      <c r="G17" s="58"/>
      <c r="H17" s="59"/>
      <c r="I17" s="59"/>
      <c r="J17" s="60"/>
      <c r="K17" s="61">
        <f t="shared" si="3"/>
        <v>0</v>
      </c>
      <c r="L17" s="34"/>
    </row>
    <row r="18" spans="1:14" ht="13.5" customHeight="1" x14ac:dyDescent="0.35">
      <c r="A18" s="33"/>
      <c r="B18" s="55"/>
      <c r="C18" s="56"/>
      <c r="D18" s="56"/>
      <c r="E18" s="55"/>
      <c r="F18" s="57" t="str">
        <f>IFERROR(VLOOKUP(E18,Costs[],2,FALSE),"")</f>
        <v/>
      </c>
      <c r="G18" s="58"/>
      <c r="H18" s="59"/>
      <c r="I18" s="59"/>
      <c r="J18" s="60"/>
      <c r="K18" s="61">
        <f t="shared" si="3"/>
        <v>0</v>
      </c>
      <c r="L18" s="34"/>
    </row>
    <row r="19" spans="1:14" ht="13.5" customHeight="1" x14ac:dyDescent="0.35">
      <c r="A19" s="33"/>
      <c r="B19" s="55"/>
      <c r="C19" s="56"/>
      <c r="D19" s="56"/>
      <c r="E19" s="55"/>
      <c r="F19" s="57" t="str">
        <f>IFERROR(VLOOKUP(E19,Costs[],2,FALSE),"")</f>
        <v/>
      </c>
      <c r="G19" s="58"/>
      <c r="H19" s="59"/>
      <c r="I19" s="59"/>
      <c r="J19" s="60"/>
      <c r="K19" s="61">
        <f t="shared" si="3"/>
        <v>0</v>
      </c>
      <c r="L19" s="34"/>
    </row>
    <row r="20" spans="1:14" ht="13.5" customHeight="1" x14ac:dyDescent="0.35">
      <c r="A20" s="33"/>
      <c r="B20" s="55"/>
      <c r="C20" s="56"/>
      <c r="D20" s="56"/>
      <c r="E20" s="55"/>
      <c r="F20" s="57" t="str">
        <f>IFERROR(VLOOKUP(E20,Costs[],2,FALSE),"")</f>
        <v/>
      </c>
      <c r="G20" s="58"/>
      <c r="H20" s="59"/>
      <c r="I20" s="59"/>
      <c r="J20" s="60"/>
      <c r="K20" s="61">
        <f t="shared" si="3"/>
        <v>0</v>
      </c>
      <c r="L20" s="34"/>
    </row>
    <row r="21" spans="1:14" ht="13.5" customHeight="1" x14ac:dyDescent="0.35">
      <c r="A21" s="32"/>
      <c r="B21" s="18"/>
      <c r="C21" s="56"/>
      <c r="D21" s="56"/>
      <c r="E21" s="18"/>
      <c r="F21" s="57" t="str">
        <f>IFERROR(VLOOKUP(E21,Costs[],2,FALSE),"")</f>
        <v/>
      </c>
      <c r="G21" s="58"/>
      <c r="H21" s="59"/>
      <c r="I21" s="59"/>
      <c r="J21" s="60"/>
      <c r="K21" s="61">
        <f>IFERROR((((F21*G21)*H21)*I21)/D21,0)</f>
        <v>0</v>
      </c>
      <c r="L21" s="34"/>
    </row>
    <row r="22" spans="1:14" x14ac:dyDescent="0.35">
      <c r="B22" s="19"/>
      <c r="C22" s="20"/>
      <c r="D22" s="20"/>
      <c r="E22" s="20"/>
      <c r="F22" s="21"/>
      <c r="G22" s="22"/>
      <c r="H22" s="23"/>
      <c r="I22" s="23"/>
      <c r="K22" s="24"/>
    </row>
    <row r="23" spans="1:14" ht="29" x14ac:dyDescent="0.35">
      <c r="A23" s="47" t="s">
        <v>23</v>
      </c>
      <c r="B23" s="48"/>
      <c r="C23" s="20"/>
      <c r="D23" s="20"/>
      <c r="G23" s="22"/>
      <c r="H23" s="23"/>
      <c r="I23" s="23"/>
      <c r="K23" s="24"/>
      <c r="N23" s="25"/>
    </row>
    <row r="24" spans="1:14" x14ac:dyDescent="0.35">
      <c r="A24" s="47"/>
      <c r="B24" s="48"/>
      <c r="C24" s="20"/>
      <c r="D24" s="20"/>
      <c r="G24" s="22"/>
      <c r="H24" s="23"/>
      <c r="I24" s="23"/>
      <c r="K24" s="24"/>
      <c r="N24" s="25"/>
    </row>
    <row r="25" spans="1:14" x14ac:dyDescent="0.35">
      <c r="A25" s="47"/>
      <c r="B25" s="48"/>
      <c r="C25" s="20"/>
      <c r="D25" s="20"/>
      <c r="G25" s="22"/>
      <c r="H25" s="23"/>
      <c r="I25" s="23"/>
      <c r="K25" s="24"/>
      <c r="N25" s="25"/>
    </row>
    <row r="26" spans="1:14" ht="72.5" x14ac:dyDescent="0.35">
      <c r="A26" s="40" t="s">
        <v>24</v>
      </c>
      <c r="B26" s="41" t="s">
        <v>25</v>
      </c>
      <c r="C26" s="42" t="s">
        <v>26</v>
      </c>
      <c r="D26" s="42" t="s">
        <v>27</v>
      </c>
      <c r="E26" s="43" t="s">
        <v>28</v>
      </c>
      <c r="F26" s="44" t="s">
        <v>29</v>
      </c>
      <c r="G26" s="44" t="s">
        <v>30</v>
      </c>
      <c r="H26" s="44" t="s">
        <v>31</v>
      </c>
      <c r="I26" s="44" t="s">
        <v>32</v>
      </c>
      <c r="J26" s="49" t="s">
        <v>20</v>
      </c>
      <c r="K26" s="45" t="s">
        <v>33</v>
      </c>
      <c r="L26" s="46" t="s">
        <v>34</v>
      </c>
    </row>
    <row r="27" spans="1:14" x14ac:dyDescent="0.35">
      <c r="A27" s="32"/>
      <c r="B27" s="18"/>
      <c r="C27" s="56"/>
      <c r="D27" s="56"/>
      <c r="E27" s="67"/>
      <c r="F27" s="68"/>
      <c r="G27" s="58"/>
      <c r="H27" s="59"/>
      <c r="I27" s="59"/>
      <c r="J27" s="60"/>
      <c r="K27" s="61">
        <f t="shared" si="0"/>
        <v>0</v>
      </c>
      <c r="L27" s="39"/>
    </row>
    <row r="28" spans="1:14" x14ac:dyDescent="0.35">
      <c r="A28" s="55"/>
      <c r="B28" s="55"/>
      <c r="C28" s="56"/>
      <c r="D28" s="56"/>
      <c r="E28" s="67"/>
      <c r="F28" s="68"/>
      <c r="G28" s="58"/>
      <c r="H28" s="59"/>
      <c r="I28" s="59"/>
      <c r="J28" s="60"/>
      <c r="K28" s="61">
        <f>IFERROR((((F28*G28)*H28)*I28)/D28,0)</f>
        <v>0</v>
      </c>
      <c r="L28" s="69"/>
    </row>
    <row r="29" spans="1:14" x14ac:dyDescent="0.35">
      <c r="A29" s="32"/>
      <c r="B29" s="18"/>
      <c r="C29" s="56"/>
      <c r="D29" s="56"/>
      <c r="E29" s="67"/>
      <c r="F29" s="68"/>
      <c r="G29" s="58"/>
      <c r="H29" s="59"/>
      <c r="I29" s="59"/>
      <c r="J29" s="60"/>
      <c r="K29" s="61">
        <f t="shared" si="0"/>
        <v>0</v>
      </c>
      <c r="L29" s="39"/>
    </row>
    <row r="30" spans="1:14" x14ac:dyDescent="0.35">
      <c r="A30" s="55"/>
      <c r="B30" s="55"/>
      <c r="C30" s="56"/>
      <c r="D30" s="56"/>
      <c r="E30" s="67"/>
      <c r="F30" s="68"/>
      <c r="G30" s="58"/>
      <c r="H30" s="59"/>
      <c r="I30" s="59"/>
      <c r="J30" s="60"/>
      <c r="K30" s="61">
        <f>IFERROR((((F30*G30)*H30)*I30)/D30,0)</f>
        <v>0</v>
      </c>
      <c r="L30" s="69"/>
    </row>
    <row r="31" spans="1:14" x14ac:dyDescent="0.35">
      <c r="A31" s="32"/>
      <c r="B31" s="18"/>
      <c r="C31" s="56"/>
      <c r="D31" s="56"/>
      <c r="E31" s="67"/>
      <c r="F31" s="68"/>
      <c r="G31" s="58"/>
      <c r="H31" s="59"/>
      <c r="I31" s="59"/>
      <c r="J31" s="60"/>
      <c r="K31" s="61">
        <f t="shared" ref="K31" si="4">IFERROR((((F31*G31)*H31)*I31)/D31,0)</f>
        <v>0</v>
      </c>
      <c r="L31" s="39"/>
    </row>
    <row r="32" spans="1:14" x14ac:dyDescent="0.35">
      <c r="A32" s="32"/>
      <c r="B32" s="18"/>
      <c r="C32" s="56"/>
      <c r="D32" s="56"/>
      <c r="E32" s="67"/>
      <c r="F32" s="68"/>
      <c r="G32" s="58"/>
      <c r="H32" s="59"/>
      <c r="I32" s="59"/>
      <c r="J32" s="60"/>
      <c r="K32" s="61">
        <f t="shared" ref="K32" si="5">IFERROR((((F32*G32)*H32)*I32)/D32,0)</f>
        <v>0</v>
      </c>
      <c r="L32" s="39"/>
    </row>
    <row r="33" spans="1:12" x14ac:dyDescent="0.35">
      <c r="A33" s="32"/>
      <c r="B33" s="18"/>
      <c r="C33" s="56"/>
      <c r="D33" s="56"/>
      <c r="E33" s="67"/>
      <c r="F33" s="68"/>
      <c r="G33" s="58"/>
      <c r="H33" s="59"/>
      <c r="I33" s="59"/>
      <c r="J33" s="60"/>
      <c r="K33" s="61">
        <f t="shared" ref="K33" si="6">IFERROR((((F33*G33)*H33)*I33)/D33,0)</f>
        <v>0</v>
      </c>
      <c r="L33" s="39"/>
    </row>
    <row r="34" spans="1:12" x14ac:dyDescent="0.35">
      <c r="A34" s="32"/>
      <c r="B34" s="18"/>
      <c r="C34" s="56"/>
      <c r="D34" s="56"/>
      <c r="E34" s="67"/>
      <c r="F34" s="68"/>
      <c r="G34" s="58"/>
      <c r="H34" s="59"/>
      <c r="I34" s="59"/>
      <c r="J34" s="60"/>
      <c r="K34" s="61">
        <f t="shared" ref="K34" si="7">IFERROR((((F34*G34)*H34)*I34)/D34,0)</f>
        <v>0</v>
      </c>
      <c r="L34" s="39"/>
    </row>
    <row r="35" spans="1:12" x14ac:dyDescent="0.35">
      <c r="A35" s="26"/>
    </row>
    <row r="36" spans="1:12" ht="15" thickBot="1" x14ac:dyDescent="0.4">
      <c r="H36" s="146" t="s">
        <v>35</v>
      </c>
      <c r="I36" s="147"/>
      <c r="J36" s="148"/>
      <c r="K36" s="29">
        <f>SUM(K7:K30)</f>
        <v>0</v>
      </c>
    </row>
    <row r="37" spans="1:12" ht="15" thickTop="1" x14ac:dyDescent="0.35">
      <c r="A37" s="27"/>
    </row>
    <row r="38" spans="1:12" x14ac:dyDescent="0.35">
      <c r="A38" s="28"/>
      <c r="B38" s="28"/>
      <c r="D38" s="15"/>
      <c r="E38" s="15"/>
      <c r="F38" s="15"/>
      <c r="G38" s="15"/>
      <c r="H38" s="15"/>
      <c r="I38" s="51" t="s">
        <v>36</v>
      </c>
      <c r="J38" s="53" t="s">
        <v>20</v>
      </c>
      <c r="K38" s="50" t="s">
        <v>37</v>
      </c>
      <c r="L38" s="54" t="s">
        <v>22</v>
      </c>
    </row>
    <row r="39" spans="1:12" x14ac:dyDescent="0.35">
      <c r="A39" s="28"/>
      <c r="B39" s="28"/>
      <c r="I39" s="52" t="s">
        <v>38</v>
      </c>
      <c r="J39" s="60"/>
      <c r="K39" s="61">
        <v>0</v>
      </c>
      <c r="L39" s="39"/>
    </row>
    <row r="40" spans="1:12" x14ac:dyDescent="0.35">
      <c r="A40" s="28"/>
      <c r="B40" s="28"/>
      <c r="I40" s="52"/>
      <c r="J40" s="60"/>
      <c r="K40" s="61">
        <v>0</v>
      </c>
      <c r="L40" s="39"/>
    </row>
    <row r="41" spans="1:12" x14ac:dyDescent="0.35">
      <c r="A41" s="28"/>
      <c r="B41" s="28"/>
      <c r="I41" s="52"/>
      <c r="J41" s="60"/>
      <c r="K41" s="61">
        <v>0</v>
      </c>
      <c r="L41" s="39"/>
    </row>
    <row r="42" spans="1:12" x14ac:dyDescent="0.35">
      <c r="A42" s="28"/>
      <c r="B42" s="28"/>
      <c r="I42" s="52"/>
      <c r="J42" s="60"/>
      <c r="K42" s="61">
        <v>0</v>
      </c>
      <c r="L42" s="39"/>
    </row>
    <row r="43" spans="1:12" x14ac:dyDescent="0.35">
      <c r="I43" s="52"/>
      <c r="J43" s="60"/>
      <c r="K43" s="61">
        <v>0</v>
      </c>
      <c r="L43" s="39"/>
    </row>
    <row r="44" spans="1:12" x14ac:dyDescent="0.35">
      <c r="I44" s="52"/>
      <c r="J44" s="60"/>
      <c r="K44" s="61">
        <v>0</v>
      </c>
      <c r="L44" s="39"/>
    </row>
    <row r="45" spans="1:12" x14ac:dyDescent="0.35">
      <c r="I45" s="52"/>
      <c r="J45" s="60"/>
      <c r="K45" s="61">
        <v>0</v>
      </c>
      <c r="L45" s="39"/>
    </row>
    <row r="47" spans="1:12" ht="15" thickBot="1" x14ac:dyDescent="0.4">
      <c r="I47" s="62" t="s">
        <v>39</v>
      </c>
      <c r="J47" s="62"/>
      <c r="K47" s="30">
        <f>SUM(K39:K45)</f>
        <v>0</v>
      </c>
    </row>
    <row r="48" spans="1:12" ht="15" thickTop="1" x14ac:dyDescent="0.35"/>
    <row r="49" spans="9:11" ht="15" thickBot="1" x14ac:dyDescent="0.4">
      <c r="I49" s="7" t="s">
        <v>40</v>
      </c>
      <c r="J49" s="9"/>
      <c r="K49" s="31">
        <f>K36+K47</f>
        <v>0</v>
      </c>
    </row>
    <row r="50" spans="9:11" ht="15" thickTop="1" x14ac:dyDescent="0.35"/>
  </sheetData>
  <sheetProtection selectLockedCells="1"/>
  <protectedRanges>
    <protectedRange sqref="H36:K36 A7:B7 A26:B26 D38:I38 I47:K47 J49:K49 K38:K45 K27:K34 F27:F34 K8:K21 F8:F21" name="Locked cells"/>
  </protectedRanges>
  <mergeCells count="3">
    <mergeCell ref="A1:L2"/>
    <mergeCell ref="B4:E4"/>
    <mergeCell ref="H36:J36"/>
  </mergeCells>
  <phoneticPr fontId="9" type="noConversion"/>
  <dataValidations count="1">
    <dataValidation type="list" allowBlank="1" showInputMessage="1" showErrorMessage="1" sqref="B8:B21" xr:uid="{00000000-0002-0000-0100-000000000000}">
      <formula1>"Spring,Summer,Autumn"</formula1>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locked="0" defaultSize="0" autoLine="0" r:id="rId5">
            <anchor moveWithCells="1">
              <from>
                <xdr:col>0</xdr:col>
                <xdr:colOff>31750</xdr:colOff>
                <xdr:row>5</xdr:row>
                <xdr:rowOff>114300</xdr:rowOff>
              </from>
              <to>
                <xdr:col>0</xdr:col>
                <xdr:colOff>1962150</xdr:colOff>
                <xdr:row>5</xdr:row>
                <xdr:rowOff>412750</xdr:rowOff>
              </to>
            </anchor>
          </controlPr>
        </control>
      </mc:Choice>
      <mc:Fallback>
        <control shapeId="1025" r:id="rId4" name="CommandButton1"/>
      </mc:Fallback>
    </mc:AlternateContent>
  </controls>
  <tableParts count="3">
    <tablePart r:id="rId6"/>
    <tablePart r:id="rId7"/>
    <tablePart r:id="rId8"/>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'Costs'!$D$2:$D$4</xm:f>
          </x14:formula1>
          <xm:sqref>B27:B34</xm:sqref>
        </x14:dataValidation>
        <x14:dataValidation type="list" allowBlank="1" showInputMessage="1" showErrorMessage="1" xr:uid="{00000000-0002-0000-0100-000001000000}">
          <x14:formula1>
            <xm:f>'Costs'!$A$2:$A$4</xm:f>
          </x14:formula1>
          <xm:sqref>E8:E21</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160" t="s">
        <v>9</v>
      </c>
      <c r="B2" s="161"/>
      <c r="C2" s="161"/>
      <c r="D2" s="161"/>
      <c r="E2" s="161"/>
      <c r="F2" s="161"/>
      <c r="G2" s="161"/>
      <c r="H2" s="161"/>
      <c r="I2" s="161"/>
      <c r="J2" s="161"/>
      <c r="K2" s="161"/>
    </row>
    <row r="3" spans="1:11" ht="15" customHeight="1" x14ac:dyDescent="0.35">
      <c r="A3" s="162"/>
      <c r="B3" s="163"/>
      <c r="C3" s="163"/>
      <c r="D3" s="163"/>
      <c r="E3" s="163"/>
      <c r="F3" s="163"/>
      <c r="G3" s="163"/>
      <c r="H3" s="163"/>
      <c r="I3" s="163"/>
      <c r="J3" s="163"/>
      <c r="K3" s="163"/>
    </row>
    <row r="4" spans="1:11" ht="15" thickBot="1" x14ac:dyDescent="0.4">
      <c r="A4" s="164"/>
      <c r="B4" s="165"/>
      <c r="C4" s="165"/>
      <c r="D4" s="165"/>
      <c r="E4" s="165"/>
      <c r="F4" s="165"/>
      <c r="G4" s="165"/>
      <c r="H4" s="165"/>
      <c r="I4" s="165"/>
      <c r="J4" s="165"/>
      <c r="K4" s="165"/>
    </row>
    <row r="6" spans="1:11" ht="15" thickBot="1" x14ac:dyDescent="0.4"/>
    <row r="7" spans="1:11" ht="24" thickBot="1" x14ac:dyDescent="0.6">
      <c r="A7" s="1" t="s">
        <v>92</v>
      </c>
      <c r="B7" s="166" t="s">
        <v>10</v>
      </c>
      <c r="C7" s="167"/>
      <c r="D7" s="168"/>
      <c r="E7" s="12"/>
      <c r="F7" s="12"/>
      <c r="G7" s="12"/>
      <c r="H7" s="12"/>
      <c r="I7" s="12"/>
      <c r="J7" s="12"/>
      <c r="K7" s="12"/>
    </row>
    <row r="9" spans="1:11" ht="28.9" customHeight="1" x14ac:dyDescent="0.35">
      <c r="A9" s="169" t="s">
        <v>93</v>
      </c>
      <c r="B9" s="173" t="s">
        <v>2</v>
      </c>
      <c r="C9" s="171" t="s">
        <v>94</v>
      </c>
      <c r="D9" s="171"/>
      <c r="E9" s="150" t="s">
        <v>95</v>
      </c>
      <c r="F9" s="172" t="s">
        <v>96</v>
      </c>
      <c r="G9" s="150" t="s">
        <v>97</v>
      </c>
      <c r="H9" s="150" t="s">
        <v>98</v>
      </c>
      <c r="I9" s="151"/>
      <c r="J9" s="153" t="s">
        <v>21</v>
      </c>
      <c r="K9" s="175" t="s">
        <v>22</v>
      </c>
    </row>
    <row r="10" spans="1:11" ht="25.9" customHeight="1" x14ac:dyDescent="0.35">
      <c r="A10" s="170"/>
      <c r="B10" s="174"/>
      <c r="C10" s="70" t="s">
        <v>99</v>
      </c>
      <c r="D10" s="70" t="s">
        <v>100</v>
      </c>
      <c r="E10" s="150"/>
      <c r="F10" s="172"/>
      <c r="G10" s="150"/>
      <c r="H10" s="150"/>
      <c r="I10" s="152"/>
      <c r="J10" s="153"/>
      <c r="K10" s="176"/>
    </row>
    <row r="11" spans="1:11" ht="14.65" customHeight="1" x14ac:dyDescent="0.35">
      <c r="A11" s="2"/>
      <c r="B11" s="2"/>
      <c r="C11" s="71"/>
      <c r="D11" s="71"/>
      <c r="E11" s="82"/>
      <c r="F11" s="72"/>
      <c r="G11" s="71"/>
      <c r="H11" s="71"/>
      <c r="I11" s="73"/>
      <c r="J11" s="74">
        <v>0</v>
      </c>
      <c r="K11" s="83" t="s">
        <v>109</v>
      </c>
    </row>
    <row r="12" spans="1:11" ht="43.5" x14ac:dyDescent="0.35">
      <c r="A12" s="3"/>
      <c r="B12" s="3"/>
      <c r="C12" s="71"/>
      <c r="D12" s="71"/>
      <c r="E12" s="82"/>
      <c r="F12" s="72"/>
      <c r="G12" s="71"/>
      <c r="H12" s="71"/>
      <c r="I12" s="73"/>
      <c r="J12" s="74">
        <v>0</v>
      </c>
      <c r="K12" s="76" t="s">
        <v>110</v>
      </c>
    </row>
    <row r="13" spans="1:11" x14ac:dyDescent="0.35">
      <c r="A13" s="3"/>
      <c r="B13" s="3"/>
      <c r="C13" s="71"/>
      <c r="D13" s="71"/>
      <c r="E13" s="82"/>
      <c r="F13" s="72"/>
      <c r="G13" s="71"/>
      <c r="H13" s="71"/>
      <c r="I13" s="73"/>
      <c r="J13" s="74">
        <v>0</v>
      </c>
      <c r="K13" s="76"/>
    </row>
    <row r="14" spans="1:11" x14ac:dyDescent="0.35">
      <c r="A14" s="3"/>
      <c r="B14" s="3"/>
      <c r="C14" s="71"/>
      <c r="D14" s="71"/>
      <c r="E14" s="82"/>
      <c r="F14" s="72"/>
      <c r="G14" s="71"/>
      <c r="H14" s="71"/>
      <c r="I14" s="73"/>
      <c r="J14" s="74">
        <v>0</v>
      </c>
      <c r="K14" s="76"/>
    </row>
    <row r="15" spans="1:11" x14ac:dyDescent="0.35">
      <c r="A15" s="3"/>
      <c r="B15" s="3"/>
      <c r="C15" s="71"/>
      <c r="D15" s="71"/>
      <c r="E15" s="82"/>
      <c r="F15" s="72"/>
      <c r="G15" s="71"/>
      <c r="H15" s="71"/>
      <c r="I15" s="73"/>
      <c r="J15" s="74">
        <v>0</v>
      </c>
      <c r="K15" s="77"/>
    </row>
    <row r="16" spans="1:11" x14ac:dyDescent="0.35">
      <c r="A16" s="3"/>
      <c r="B16" s="3"/>
      <c r="C16" s="71"/>
      <c r="D16" s="71"/>
      <c r="E16" s="82"/>
      <c r="F16" s="72"/>
      <c r="G16" s="71"/>
      <c r="H16" s="71"/>
      <c r="I16" s="73"/>
      <c r="J16" s="74">
        <v>0</v>
      </c>
      <c r="K16" s="77"/>
    </row>
    <row r="17" spans="1:11" x14ac:dyDescent="0.35">
      <c r="A17" s="3"/>
      <c r="B17" s="3"/>
      <c r="C17" s="71"/>
      <c r="D17" s="71"/>
      <c r="E17" s="82"/>
      <c r="F17" s="72"/>
      <c r="G17" s="71"/>
      <c r="H17" s="71"/>
      <c r="I17" s="73"/>
      <c r="J17" s="74">
        <v>0</v>
      </c>
      <c r="K17" s="77"/>
    </row>
    <row r="18" spans="1:11" x14ac:dyDescent="0.35">
      <c r="A18" s="3"/>
      <c r="B18" s="3"/>
      <c r="C18" s="71"/>
      <c r="D18" s="71"/>
      <c r="E18" s="82"/>
      <c r="F18" s="72"/>
      <c r="G18" s="71"/>
      <c r="H18" s="71"/>
      <c r="I18" s="73"/>
      <c r="J18" s="74">
        <v>0</v>
      </c>
      <c r="K18" s="77"/>
    </row>
    <row r="19" spans="1:11" x14ac:dyDescent="0.35">
      <c r="A19" s="3"/>
      <c r="B19" s="3"/>
      <c r="C19" s="71"/>
      <c r="D19" s="71"/>
      <c r="E19" s="82"/>
      <c r="F19" s="72"/>
      <c r="G19" s="71"/>
      <c r="H19" s="71"/>
      <c r="I19" s="73"/>
      <c r="J19" s="74">
        <v>0</v>
      </c>
      <c r="K19" s="77"/>
    </row>
    <row r="20" spans="1:11" x14ac:dyDescent="0.35">
      <c r="A20" s="4"/>
    </row>
    <row r="21" spans="1:11" ht="15" thickBot="1" x14ac:dyDescent="0.4">
      <c r="G21" s="146" t="s">
        <v>35</v>
      </c>
      <c r="H21" s="147"/>
      <c r="I21" s="148"/>
      <c r="J21" s="5">
        <f>SUM(J11:J19)</f>
        <v>0</v>
      </c>
    </row>
    <row r="22" spans="1:11" ht="15" thickTop="1" x14ac:dyDescent="0.35">
      <c r="A22" s="11" t="s">
        <v>103</v>
      </c>
    </row>
    <row r="23" spans="1:11" x14ac:dyDescent="0.35">
      <c r="A23" s="13" t="s">
        <v>104</v>
      </c>
      <c r="B23" s="13">
        <v>10.210000000000001</v>
      </c>
      <c r="C23" s="154" t="s">
        <v>36</v>
      </c>
      <c r="D23" s="155"/>
      <c r="E23" s="155"/>
      <c r="F23" s="155"/>
      <c r="G23" s="155"/>
      <c r="H23" s="156"/>
      <c r="I23" s="78"/>
      <c r="J23" s="79" t="s">
        <v>37</v>
      </c>
    </row>
    <row r="24" spans="1:11" x14ac:dyDescent="0.35">
      <c r="A24" s="13" t="s">
        <v>105</v>
      </c>
      <c r="B24" s="13">
        <v>11.27</v>
      </c>
      <c r="C24" s="157"/>
      <c r="D24" s="158"/>
      <c r="E24" s="158"/>
      <c r="F24" s="158"/>
      <c r="G24" s="158"/>
      <c r="H24" s="159"/>
      <c r="I24" s="73"/>
      <c r="J24" s="80"/>
    </row>
    <row r="25" spans="1:11" x14ac:dyDescent="0.35">
      <c r="A25" s="13" t="s">
        <v>106</v>
      </c>
      <c r="B25" s="13">
        <v>14.02</v>
      </c>
      <c r="C25" s="157"/>
      <c r="D25" s="158"/>
      <c r="E25" s="158"/>
      <c r="F25" s="158"/>
      <c r="G25" s="158"/>
      <c r="H25" s="159"/>
      <c r="I25" s="73"/>
      <c r="J25" s="80"/>
    </row>
    <row r="26" spans="1:11" x14ac:dyDescent="0.35">
      <c r="A26" s="13" t="s">
        <v>107</v>
      </c>
      <c r="B26" s="13">
        <v>14.02</v>
      </c>
      <c r="C26" s="157"/>
      <c r="D26" s="158"/>
      <c r="E26" s="158"/>
      <c r="F26" s="158"/>
      <c r="G26" s="158"/>
      <c r="H26" s="159"/>
      <c r="I26" s="73"/>
      <c r="J26" s="80"/>
    </row>
    <row r="27" spans="1:11" x14ac:dyDescent="0.35">
      <c r="A27" s="13" t="s">
        <v>3</v>
      </c>
      <c r="B27" s="13">
        <v>28.44</v>
      </c>
      <c r="C27" s="157"/>
      <c r="D27" s="158"/>
      <c r="E27" s="158"/>
      <c r="F27" s="158"/>
      <c r="G27" s="158"/>
      <c r="H27" s="159"/>
      <c r="I27" s="73"/>
      <c r="J27" s="80"/>
    </row>
    <row r="28" spans="1:11" x14ac:dyDescent="0.35">
      <c r="C28" s="157"/>
      <c r="D28" s="158"/>
      <c r="E28" s="158"/>
      <c r="F28" s="158"/>
      <c r="G28" s="158"/>
      <c r="H28" s="159"/>
      <c r="I28" s="73"/>
      <c r="J28" s="80"/>
    </row>
    <row r="30" spans="1:11" ht="15" thickBot="1" x14ac:dyDescent="0.4">
      <c r="G30" s="149" t="s">
        <v>39</v>
      </c>
      <c r="H30" s="149"/>
      <c r="I30" s="149"/>
      <c r="J30" s="6">
        <f>SUM(J24:J28)</f>
        <v>0</v>
      </c>
    </row>
    <row r="31" spans="1:11" ht="15" thickTop="1" x14ac:dyDescent="0.35"/>
    <row r="32" spans="1:11" ht="15" thickBot="1" x14ac:dyDescent="0.4">
      <c r="G32" s="7" t="s">
        <v>40</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160" t="s">
        <v>9</v>
      </c>
      <c r="B2" s="161"/>
      <c r="C2" s="161"/>
      <c r="D2" s="161"/>
      <c r="E2" s="161"/>
      <c r="F2" s="161"/>
      <c r="G2" s="161"/>
      <c r="H2" s="161"/>
      <c r="I2" s="161"/>
      <c r="J2" s="161"/>
      <c r="K2" s="161"/>
    </row>
    <row r="3" spans="1:11" ht="15" customHeight="1" x14ac:dyDescent="0.35">
      <c r="A3" s="162"/>
      <c r="B3" s="163"/>
      <c r="C3" s="163"/>
      <c r="D3" s="163"/>
      <c r="E3" s="163"/>
      <c r="F3" s="163"/>
      <c r="G3" s="163"/>
      <c r="H3" s="163"/>
      <c r="I3" s="163"/>
      <c r="J3" s="163"/>
      <c r="K3" s="163"/>
    </row>
    <row r="4" spans="1:11" ht="15" thickBot="1" x14ac:dyDescent="0.4">
      <c r="A4" s="164"/>
      <c r="B4" s="165"/>
      <c r="C4" s="165"/>
      <c r="D4" s="165"/>
      <c r="E4" s="165"/>
      <c r="F4" s="165"/>
      <c r="G4" s="165"/>
      <c r="H4" s="165"/>
      <c r="I4" s="165"/>
      <c r="J4" s="165"/>
      <c r="K4" s="165"/>
    </row>
    <row r="6" spans="1:11" ht="15" thickBot="1" x14ac:dyDescent="0.4"/>
    <row r="7" spans="1:11" ht="24" thickBot="1" x14ac:dyDescent="0.6">
      <c r="A7" s="1" t="s">
        <v>92</v>
      </c>
      <c r="B7" s="166" t="s">
        <v>10</v>
      </c>
      <c r="C7" s="167"/>
      <c r="D7" s="168"/>
      <c r="E7" s="12"/>
      <c r="F7" s="12"/>
      <c r="G7" s="12"/>
      <c r="H7" s="12"/>
      <c r="I7" s="12"/>
      <c r="J7" s="12"/>
      <c r="K7" s="12"/>
    </row>
    <row r="9" spans="1:11" ht="28.9" customHeight="1" x14ac:dyDescent="0.35">
      <c r="A9" s="169" t="s">
        <v>93</v>
      </c>
      <c r="B9" s="173" t="s">
        <v>2</v>
      </c>
      <c r="C9" s="171" t="s">
        <v>94</v>
      </c>
      <c r="D9" s="171"/>
      <c r="E9" s="150" t="s">
        <v>95</v>
      </c>
      <c r="F9" s="172" t="s">
        <v>96</v>
      </c>
      <c r="G9" s="150" t="s">
        <v>97</v>
      </c>
      <c r="H9" s="150" t="s">
        <v>98</v>
      </c>
      <c r="I9" s="151"/>
      <c r="J9" s="153" t="s">
        <v>21</v>
      </c>
      <c r="K9" s="175" t="s">
        <v>22</v>
      </c>
    </row>
    <row r="10" spans="1:11" ht="25.9" customHeight="1" x14ac:dyDescent="0.35">
      <c r="A10" s="170"/>
      <c r="B10" s="174"/>
      <c r="C10" s="70" t="s">
        <v>99</v>
      </c>
      <c r="D10" s="70" t="s">
        <v>100</v>
      </c>
      <c r="E10" s="150"/>
      <c r="F10" s="172"/>
      <c r="G10" s="150"/>
      <c r="H10" s="150"/>
      <c r="I10" s="152"/>
      <c r="J10" s="153"/>
      <c r="K10" s="176"/>
    </row>
    <row r="11" spans="1:11" ht="14.65" customHeight="1" x14ac:dyDescent="0.35">
      <c r="A11" s="2"/>
      <c r="B11" s="2"/>
      <c r="C11" s="71"/>
      <c r="D11" s="71"/>
      <c r="E11" s="82"/>
      <c r="F11" s="72"/>
      <c r="G11" s="71"/>
      <c r="H11" s="71"/>
      <c r="I11" s="73"/>
      <c r="J11" s="74">
        <v>0</v>
      </c>
      <c r="K11" s="83" t="s">
        <v>109</v>
      </c>
    </row>
    <row r="12" spans="1:11" ht="43.5" x14ac:dyDescent="0.35">
      <c r="A12" s="3"/>
      <c r="B12" s="3"/>
      <c r="C12" s="71"/>
      <c r="D12" s="71"/>
      <c r="E12" s="82"/>
      <c r="F12" s="72"/>
      <c r="G12" s="71"/>
      <c r="H12" s="71"/>
      <c r="I12" s="73"/>
      <c r="J12" s="74">
        <v>0</v>
      </c>
      <c r="K12" s="76" t="s">
        <v>110</v>
      </c>
    </row>
    <row r="13" spans="1:11" x14ac:dyDescent="0.35">
      <c r="A13" s="3"/>
      <c r="B13" s="3"/>
      <c r="C13" s="71"/>
      <c r="D13" s="71"/>
      <c r="E13" s="82"/>
      <c r="F13" s="72"/>
      <c r="G13" s="71"/>
      <c r="H13" s="71"/>
      <c r="I13" s="73"/>
      <c r="J13" s="74">
        <v>0</v>
      </c>
      <c r="K13" s="76"/>
    </row>
    <row r="14" spans="1:11" x14ac:dyDescent="0.35">
      <c r="A14" s="3"/>
      <c r="B14" s="3"/>
      <c r="C14" s="71"/>
      <c r="D14" s="71"/>
      <c r="E14" s="82"/>
      <c r="F14" s="72"/>
      <c r="G14" s="71"/>
      <c r="H14" s="71"/>
      <c r="I14" s="73"/>
      <c r="J14" s="74">
        <v>0</v>
      </c>
      <c r="K14" s="76"/>
    </row>
    <row r="15" spans="1:11" x14ac:dyDescent="0.35">
      <c r="A15" s="3"/>
      <c r="B15" s="3"/>
      <c r="C15" s="71"/>
      <c r="D15" s="71"/>
      <c r="E15" s="82"/>
      <c r="F15" s="72"/>
      <c r="G15" s="71"/>
      <c r="H15" s="71"/>
      <c r="I15" s="73"/>
      <c r="J15" s="74">
        <v>0</v>
      </c>
      <c r="K15" s="77"/>
    </row>
    <row r="16" spans="1:11" x14ac:dyDescent="0.35">
      <c r="A16" s="3"/>
      <c r="B16" s="3"/>
      <c r="C16" s="71"/>
      <c r="D16" s="71"/>
      <c r="E16" s="82"/>
      <c r="F16" s="72"/>
      <c r="G16" s="71"/>
      <c r="H16" s="71"/>
      <c r="I16" s="73"/>
      <c r="J16" s="74">
        <v>0</v>
      </c>
      <c r="K16" s="77"/>
    </row>
    <row r="17" spans="1:11" x14ac:dyDescent="0.35">
      <c r="A17" s="3"/>
      <c r="B17" s="3"/>
      <c r="C17" s="71"/>
      <c r="D17" s="71"/>
      <c r="E17" s="82"/>
      <c r="F17" s="72"/>
      <c r="G17" s="71"/>
      <c r="H17" s="71"/>
      <c r="I17" s="73"/>
      <c r="J17" s="74">
        <v>0</v>
      </c>
      <c r="K17" s="77"/>
    </row>
    <row r="18" spans="1:11" x14ac:dyDescent="0.35">
      <c r="A18" s="3"/>
      <c r="B18" s="3"/>
      <c r="C18" s="71"/>
      <c r="D18" s="71"/>
      <c r="E18" s="82"/>
      <c r="F18" s="72"/>
      <c r="G18" s="71"/>
      <c r="H18" s="71"/>
      <c r="I18" s="73"/>
      <c r="J18" s="74">
        <v>0</v>
      </c>
      <c r="K18" s="77"/>
    </row>
    <row r="19" spans="1:11" x14ac:dyDescent="0.35">
      <c r="A19" s="3"/>
      <c r="B19" s="3"/>
      <c r="C19" s="71"/>
      <c r="D19" s="71"/>
      <c r="E19" s="82"/>
      <c r="F19" s="72"/>
      <c r="G19" s="71"/>
      <c r="H19" s="71"/>
      <c r="I19" s="73"/>
      <c r="J19" s="74">
        <v>0</v>
      </c>
      <c r="K19" s="77"/>
    </row>
    <row r="20" spans="1:11" x14ac:dyDescent="0.35">
      <c r="A20" s="4"/>
    </row>
    <row r="21" spans="1:11" ht="15" thickBot="1" x14ac:dyDescent="0.4">
      <c r="G21" s="146" t="s">
        <v>35</v>
      </c>
      <c r="H21" s="147"/>
      <c r="I21" s="148"/>
      <c r="J21" s="5">
        <f>SUM(J11:J19)</f>
        <v>0</v>
      </c>
    </row>
    <row r="22" spans="1:11" ht="15" thickTop="1" x14ac:dyDescent="0.35">
      <c r="A22" s="11" t="s">
        <v>103</v>
      </c>
    </row>
    <row r="23" spans="1:11" x14ac:dyDescent="0.35">
      <c r="A23" s="13" t="s">
        <v>104</v>
      </c>
      <c r="B23" s="13">
        <v>10.210000000000001</v>
      </c>
      <c r="C23" s="154" t="s">
        <v>36</v>
      </c>
      <c r="D23" s="155"/>
      <c r="E23" s="155"/>
      <c r="F23" s="155"/>
      <c r="G23" s="155"/>
      <c r="H23" s="156"/>
      <c r="I23" s="78"/>
      <c r="J23" s="79" t="s">
        <v>37</v>
      </c>
    </row>
    <row r="24" spans="1:11" x14ac:dyDescent="0.35">
      <c r="A24" s="13" t="s">
        <v>105</v>
      </c>
      <c r="B24" s="13">
        <v>11.27</v>
      </c>
      <c r="C24" s="157"/>
      <c r="D24" s="158"/>
      <c r="E24" s="158"/>
      <c r="F24" s="158"/>
      <c r="G24" s="158"/>
      <c r="H24" s="159"/>
      <c r="I24" s="73"/>
      <c r="J24" s="80"/>
    </row>
    <row r="25" spans="1:11" x14ac:dyDescent="0.35">
      <c r="A25" s="13" t="s">
        <v>106</v>
      </c>
      <c r="B25" s="13">
        <v>14.02</v>
      </c>
      <c r="C25" s="157"/>
      <c r="D25" s="158"/>
      <c r="E25" s="158"/>
      <c r="F25" s="158"/>
      <c r="G25" s="158"/>
      <c r="H25" s="159"/>
      <c r="I25" s="73"/>
      <c r="J25" s="80"/>
    </row>
    <row r="26" spans="1:11" x14ac:dyDescent="0.35">
      <c r="A26" s="13" t="s">
        <v>107</v>
      </c>
      <c r="B26" s="13">
        <v>14.02</v>
      </c>
      <c r="C26" s="157"/>
      <c r="D26" s="158"/>
      <c r="E26" s="158"/>
      <c r="F26" s="158"/>
      <c r="G26" s="158"/>
      <c r="H26" s="159"/>
      <c r="I26" s="73"/>
      <c r="J26" s="80"/>
    </row>
    <row r="27" spans="1:11" x14ac:dyDescent="0.35">
      <c r="A27" s="13" t="s">
        <v>3</v>
      </c>
      <c r="B27" s="13">
        <v>28.44</v>
      </c>
      <c r="C27" s="157"/>
      <c r="D27" s="158"/>
      <c r="E27" s="158"/>
      <c r="F27" s="158"/>
      <c r="G27" s="158"/>
      <c r="H27" s="159"/>
      <c r="I27" s="73"/>
      <c r="J27" s="80"/>
    </row>
    <row r="28" spans="1:11" x14ac:dyDescent="0.35">
      <c r="C28" s="157"/>
      <c r="D28" s="158"/>
      <c r="E28" s="158"/>
      <c r="F28" s="158"/>
      <c r="G28" s="158"/>
      <c r="H28" s="159"/>
      <c r="I28" s="73"/>
      <c r="J28" s="80"/>
    </row>
    <row r="30" spans="1:11" ht="15" thickBot="1" x14ac:dyDescent="0.4">
      <c r="G30" s="149" t="s">
        <v>39</v>
      </c>
      <c r="H30" s="149"/>
      <c r="I30" s="149"/>
      <c r="J30" s="6">
        <f>SUM(J24:J28)</f>
        <v>0</v>
      </c>
    </row>
    <row r="31" spans="1:11" ht="15" thickTop="1" x14ac:dyDescent="0.35"/>
    <row r="32" spans="1:11" ht="15" thickBot="1" x14ac:dyDescent="0.4">
      <c r="G32" s="7" t="s">
        <v>40</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160" t="s">
        <v>9</v>
      </c>
      <c r="B2" s="161"/>
      <c r="C2" s="161"/>
      <c r="D2" s="161"/>
      <c r="E2" s="161"/>
      <c r="F2" s="161"/>
      <c r="G2" s="161"/>
      <c r="H2" s="161"/>
      <c r="I2" s="161"/>
      <c r="J2" s="161"/>
      <c r="K2" s="161"/>
    </row>
    <row r="3" spans="1:11" ht="15" customHeight="1" x14ac:dyDescent="0.35">
      <c r="A3" s="162"/>
      <c r="B3" s="163"/>
      <c r="C3" s="163"/>
      <c r="D3" s="163"/>
      <c r="E3" s="163"/>
      <c r="F3" s="163"/>
      <c r="G3" s="163"/>
      <c r="H3" s="163"/>
      <c r="I3" s="163"/>
      <c r="J3" s="163"/>
      <c r="K3" s="163"/>
    </row>
    <row r="4" spans="1:11" ht="15" thickBot="1" x14ac:dyDescent="0.4">
      <c r="A4" s="164"/>
      <c r="B4" s="165"/>
      <c r="C4" s="165"/>
      <c r="D4" s="165"/>
      <c r="E4" s="165"/>
      <c r="F4" s="165"/>
      <c r="G4" s="165"/>
      <c r="H4" s="165"/>
      <c r="I4" s="165"/>
      <c r="J4" s="165"/>
      <c r="K4" s="165"/>
    </row>
    <row r="6" spans="1:11" ht="15" thickBot="1" x14ac:dyDescent="0.4"/>
    <row r="7" spans="1:11" ht="24" thickBot="1" x14ac:dyDescent="0.6">
      <c r="A7" s="1" t="s">
        <v>92</v>
      </c>
      <c r="B7" s="166" t="s">
        <v>10</v>
      </c>
      <c r="C7" s="167"/>
      <c r="D7" s="168"/>
      <c r="E7" s="12"/>
      <c r="F7" s="12"/>
      <c r="G7" s="12"/>
      <c r="H7" s="12"/>
      <c r="I7" s="12"/>
      <c r="J7" s="12"/>
      <c r="K7" s="12"/>
    </row>
    <row r="9" spans="1:11" ht="28.9" customHeight="1" x14ac:dyDescent="0.35">
      <c r="A9" s="169" t="s">
        <v>93</v>
      </c>
      <c r="B9" s="173" t="s">
        <v>2</v>
      </c>
      <c r="C9" s="171" t="s">
        <v>94</v>
      </c>
      <c r="D9" s="171"/>
      <c r="E9" s="150" t="s">
        <v>95</v>
      </c>
      <c r="F9" s="172" t="s">
        <v>96</v>
      </c>
      <c r="G9" s="150" t="s">
        <v>97</v>
      </c>
      <c r="H9" s="150" t="s">
        <v>98</v>
      </c>
      <c r="I9" s="151"/>
      <c r="J9" s="153" t="s">
        <v>21</v>
      </c>
      <c r="K9" s="175" t="s">
        <v>22</v>
      </c>
    </row>
    <row r="10" spans="1:11" ht="25.9" customHeight="1" x14ac:dyDescent="0.35">
      <c r="A10" s="170"/>
      <c r="B10" s="174"/>
      <c r="C10" s="70" t="s">
        <v>99</v>
      </c>
      <c r="D10" s="70" t="s">
        <v>100</v>
      </c>
      <c r="E10" s="150"/>
      <c r="F10" s="172"/>
      <c r="G10" s="150"/>
      <c r="H10" s="150"/>
      <c r="I10" s="152"/>
      <c r="J10" s="153"/>
      <c r="K10" s="176"/>
    </row>
    <row r="11" spans="1:11" ht="14.65" customHeight="1" x14ac:dyDescent="0.35">
      <c r="A11" s="2"/>
      <c r="B11" s="2"/>
      <c r="C11" s="71"/>
      <c r="D11" s="71"/>
      <c r="E11" s="82"/>
      <c r="F11" s="72"/>
      <c r="G11" s="71"/>
      <c r="H11" s="71"/>
      <c r="I11" s="73"/>
      <c r="J11" s="74">
        <v>0</v>
      </c>
      <c r="K11" s="83" t="s">
        <v>109</v>
      </c>
    </row>
    <row r="12" spans="1:11" ht="43.5" x14ac:dyDescent="0.35">
      <c r="A12" s="3"/>
      <c r="B12" s="3"/>
      <c r="C12" s="71"/>
      <c r="D12" s="71"/>
      <c r="E12" s="82"/>
      <c r="F12" s="72"/>
      <c r="G12" s="71"/>
      <c r="H12" s="71"/>
      <c r="I12" s="73"/>
      <c r="J12" s="74">
        <v>0</v>
      </c>
      <c r="K12" s="76" t="s">
        <v>110</v>
      </c>
    </row>
    <row r="13" spans="1:11" x14ac:dyDescent="0.35">
      <c r="A13" s="3"/>
      <c r="B13" s="3"/>
      <c r="C13" s="71"/>
      <c r="D13" s="71"/>
      <c r="E13" s="82"/>
      <c r="F13" s="72"/>
      <c r="G13" s="71"/>
      <c r="H13" s="71"/>
      <c r="I13" s="73"/>
      <c r="J13" s="74">
        <v>0</v>
      </c>
      <c r="K13" s="76"/>
    </row>
    <row r="14" spans="1:11" x14ac:dyDescent="0.35">
      <c r="A14" s="3"/>
      <c r="B14" s="3"/>
      <c r="C14" s="71"/>
      <c r="D14" s="71"/>
      <c r="E14" s="82"/>
      <c r="F14" s="72"/>
      <c r="G14" s="71"/>
      <c r="H14" s="71"/>
      <c r="I14" s="73"/>
      <c r="J14" s="74">
        <v>0</v>
      </c>
      <c r="K14" s="76"/>
    </row>
    <row r="15" spans="1:11" x14ac:dyDescent="0.35">
      <c r="A15" s="3"/>
      <c r="B15" s="3"/>
      <c r="C15" s="71"/>
      <c r="D15" s="71"/>
      <c r="E15" s="82"/>
      <c r="F15" s="72"/>
      <c r="G15" s="71"/>
      <c r="H15" s="71"/>
      <c r="I15" s="73"/>
      <c r="J15" s="74">
        <v>0</v>
      </c>
      <c r="K15" s="77"/>
    </row>
    <row r="16" spans="1:11" x14ac:dyDescent="0.35">
      <c r="A16" s="3"/>
      <c r="B16" s="3"/>
      <c r="C16" s="71"/>
      <c r="D16" s="71"/>
      <c r="E16" s="82"/>
      <c r="F16" s="72"/>
      <c r="G16" s="71"/>
      <c r="H16" s="71"/>
      <c r="I16" s="73"/>
      <c r="J16" s="74">
        <v>0</v>
      </c>
      <c r="K16" s="77"/>
    </row>
    <row r="17" spans="1:11" x14ac:dyDescent="0.35">
      <c r="A17" s="3"/>
      <c r="B17" s="3"/>
      <c r="C17" s="71"/>
      <c r="D17" s="71"/>
      <c r="E17" s="82"/>
      <c r="F17" s="72"/>
      <c r="G17" s="71"/>
      <c r="H17" s="71"/>
      <c r="I17" s="73"/>
      <c r="J17" s="74">
        <v>0</v>
      </c>
      <c r="K17" s="77"/>
    </row>
    <row r="18" spans="1:11" x14ac:dyDescent="0.35">
      <c r="A18" s="3"/>
      <c r="B18" s="3"/>
      <c r="C18" s="71"/>
      <c r="D18" s="71"/>
      <c r="E18" s="82"/>
      <c r="F18" s="72"/>
      <c r="G18" s="71"/>
      <c r="H18" s="71"/>
      <c r="I18" s="73"/>
      <c r="J18" s="74">
        <v>0</v>
      </c>
      <c r="K18" s="77"/>
    </row>
    <row r="19" spans="1:11" x14ac:dyDescent="0.35">
      <c r="A19" s="3"/>
      <c r="B19" s="3"/>
      <c r="C19" s="71"/>
      <c r="D19" s="71"/>
      <c r="E19" s="82"/>
      <c r="F19" s="72"/>
      <c r="G19" s="71"/>
      <c r="H19" s="71"/>
      <c r="I19" s="73"/>
      <c r="J19" s="74">
        <v>0</v>
      </c>
      <c r="K19" s="77"/>
    </row>
    <row r="20" spans="1:11" x14ac:dyDescent="0.35">
      <c r="A20" s="4"/>
    </row>
    <row r="21" spans="1:11" ht="15" thickBot="1" x14ac:dyDescent="0.4">
      <c r="G21" s="146" t="s">
        <v>35</v>
      </c>
      <c r="H21" s="147"/>
      <c r="I21" s="148"/>
      <c r="J21" s="5">
        <f>SUM(J11:J19)</f>
        <v>0</v>
      </c>
    </row>
    <row r="22" spans="1:11" ht="15" thickTop="1" x14ac:dyDescent="0.35">
      <c r="A22" s="11" t="s">
        <v>103</v>
      </c>
    </row>
    <row r="23" spans="1:11" x14ac:dyDescent="0.35">
      <c r="A23" s="13" t="s">
        <v>104</v>
      </c>
      <c r="B23" s="13">
        <v>10.210000000000001</v>
      </c>
      <c r="C23" s="154" t="s">
        <v>36</v>
      </c>
      <c r="D23" s="155"/>
      <c r="E23" s="155"/>
      <c r="F23" s="155"/>
      <c r="G23" s="155"/>
      <c r="H23" s="156"/>
      <c r="I23" s="78"/>
      <c r="J23" s="79" t="s">
        <v>37</v>
      </c>
    </row>
    <row r="24" spans="1:11" x14ac:dyDescent="0.35">
      <c r="A24" s="13" t="s">
        <v>105</v>
      </c>
      <c r="B24" s="13">
        <v>11.27</v>
      </c>
      <c r="C24" s="157"/>
      <c r="D24" s="158"/>
      <c r="E24" s="158"/>
      <c r="F24" s="158"/>
      <c r="G24" s="158"/>
      <c r="H24" s="159"/>
      <c r="I24" s="73"/>
      <c r="J24" s="80"/>
    </row>
    <row r="25" spans="1:11" x14ac:dyDescent="0.35">
      <c r="A25" s="13" t="s">
        <v>106</v>
      </c>
      <c r="B25" s="13">
        <v>14.02</v>
      </c>
      <c r="C25" s="157"/>
      <c r="D25" s="158"/>
      <c r="E25" s="158"/>
      <c r="F25" s="158"/>
      <c r="G25" s="158"/>
      <c r="H25" s="159"/>
      <c r="I25" s="73"/>
      <c r="J25" s="80"/>
    </row>
    <row r="26" spans="1:11" x14ac:dyDescent="0.35">
      <c r="A26" s="13" t="s">
        <v>107</v>
      </c>
      <c r="B26" s="13">
        <v>14.02</v>
      </c>
      <c r="C26" s="157"/>
      <c r="D26" s="158"/>
      <c r="E26" s="158"/>
      <c r="F26" s="158"/>
      <c r="G26" s="158"/>
      <c r="H26" s="159"/>
      <c r="I26" s="73"/>
      <c r="J26" s="80"/>
    </row>
    <row r="27" spans="1:11" x14ac:dyDescent="0.35">
      <c r="A27" s="13" t="s">
        <v>3</v>
      </c>
      <c r="B27" s="13">
        <v>28.44</v>
      </c>
      <c r="C27" s="157"/>
      <c r="D27" s="158"/>
      <c r="E27" s="158"/>
      <c r="F27" s="158"/>
      <c r="G27" s="158"/>
      <c r="H27" s="159"/>
      <c r="I27" s="73"/>
      <c r="J27" s="80"/>
    </row>
    <row r="28" spans="1:11" x14ac:dyDescent="0.35">
      <c r="C28" s="157"/>
      <c r="D28" s="158"/>
      <c r="E28" s="158"/>
      <c r="F28" s="158"/>
      <c r="G28" s="158"/>
      <c r="H28" s="159"/>
      <c r="I28" s="73"/>
      <c r="J28" s="80"/>
    </row>
    <row r="30" spans="1:11" ht="15" thickBot="1" x14ac:dyDescent="0.4">
      <c r="G30" s="149" t="s">
        <v>39</v>
      </c>
      <c r="H30" s="149"/>
      <c r="I30" s="149"/>
      <c r="J30" s="6">
        <f>SUM(J24:J28)</f>
        <v>0</v>
      </c>
    </row>
    <row r="31" spans="1:11" ht="15" thickTop="1" x14ac:dyDescent="0.35"/>
    <row r="32" spans="1:11" ht="15" thickBot="1" x14ac:dyDescent="0.4">
      <c r="G32" s="7" t="s">
        <v>40</v>
      </c>
      <c r="H32" s="8"/>
      <c r="I32" s="9"/>
      <c r="J32" s="10">
        <f>J21+J30</f>
        <v>0</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'M:\Documents\SEN\Culture of Inclusion\Early Identification and Support and Inclusion\Provision Map Examples\[walsall-provision-mapping-tool-sept-2020-1-.xlsx]Staff costings'!#REF!</xm:f>
          </x14:formula1>
          <xm:sqref>E11:E19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F9792-615F-4D86-B233-2BC05C9B06D2}">
  <dimension ref="A1:N49"/>
  <sheetViews>
    <sheetView topLeftCell="A6" workbookViewId="0">
      <selection activeCell="E10" sqref="E10"/>
    </sheetView>
  </sheetViews>
  <sheetFormatPr defaultColWidth="8.7265625" defaultRowHeight="14.5" x14ac:dyDescent="0.35"/>
  <cols>
    <col min="1" max="1" width="35.81640625" style="16" customWidth="1"/>
    <col min="2" max="2" width="13.7265625" style="16" customWidth="1"/>
    <col min="3" max="4" width="10.7265625" style="16" customWidth="1"/>
    <col min="5" max="5" width="18.7265625" style="16" customWidth="1"/>
    <col min="6" max="6" width="20.81640625" style="16" customWidth="1"/>
    <col min="7" max="7" width="12" style="16" bestFit="1" customWidth="1"/>
    <col min="8" max="8" width="12.54296875" style="16" customWidth="1"/>
    <col min="9" max="9" width="33.26953125" style="16" customWidth="1"/>
    <col min="10" max="10" width="11.81640625" style="16" customWidth="1"/>
    <col min="11" max="11" width="30.26953125" style="16" customWidth="1"/>
    <col min="12" max="12" width="27" style="16" customWidth="1"/>
    <col min="13" max="13" width="24.26953125" style="16" customWidth="1"/>
    <col min="14" max="16384" width="8.7265625" style="16"/>
  </cols>
  <sheetData>
    <row r="1" spans="1:12" ht="15" customHeight="1" x14ac:dyDescent="0.35">
      <c r="A1" s="141" t="s">
        <v>9</v>
      </c>
      <c r="B1" s="142"/>
      <c r="C1" s="142"/>
      <c r="D1" s="142"/>
      <c r="E1" s="142"/>
      <c r="F1" s="142"/>
      <c r="G1" s="142"/>
      <c r="H1" s="142"/>
      <c r="I1" s="142"/>
      <c r="J1" s="142"/>
      <c r="K1" s="142"/>
      <c r="L1" s="142"/>
    </row>
    <row r="2" spans="1:12" ht="15" customHeight="1" x14ac:dyDescent="0.35">
      <c r="A2" s="143"/>
      <c r="B2" s="144"/>
      <c r="C2" s="144"/>
      <c r="D2" s="144"/>
      <c r="E2" s="144"/>
      <c r="F2" s="144"/>
      <c r="G2" s="144"/>
      <c r="H2" s="144"/>
      <c r="I2" s="144"/>
      <c r="J2" s="144"/>
      <c r="K2" s="144"/>
      <c r="L2" s="144"/>
    </row>
    <row r="3" spans="1:12" ht="5.5" customHeight="1" x14ac:dyDescent="0.35"/>
    <row r="4" spans="1:12" ht="23.5" x14ac:dyDescent="0.55000000000000004">
      <c r="A4" s="63"/>
      <c r="B4" s="145" t="s">
        <v>10</v>
      </c>
      <c r="C4" s="145"/>
      <c r="D4" s="145"/>
      <c r="E4" s="145"/>
      <c r="F4" s="17"/>
      <c r="G4" s="17"/>
      <c r="H4" s="17"/>
      <c r="I4" s="17"/>
      <c r="J4" s="17"/>
      <c r="K4" s="17"/>
      <c r="L4" s="17"/>
    </row>
    <row r="5" spans="1:12" ht="4.9000000000000004" customHeight="1" x14ac:dyDescent="0.35"/>
    <row r="6" spans="1:12" ht="40.15" customHeight="1" x14ac:dyDescent="0.35"/>
    <row r="7" spans="1:12" ht="55.9" customHeight="1" x14ac:dyDescent="0.35">
      <c r="A7" s="35" t="s">
        <v>11</v>
      </c>
      <c r="B7" s="36" t="s">
        <v>12</v>
      </c>
      <c r="C7" s="37" t="s">
        <v>13</v>
      </c>
      <c r="D7" s="37" t="s">
        <v>14</v>
      </c>
      <c r="E7" s="38" t="s">
        <v>15</v>
      </c>
      <c r="F7" s="37" t="s">
        <v>16</v>
      </c>
      <c r="G7" s="37" t="s">
        <v>17</v>
      </c>
      <c r="H7" s="37" t="s">
        <v>18</v>
      </c>
      <c r="I7" s="37" t="s">
        <v>19</v>
      </c>
      <c r="J7" s="64" t="s">
        <v>20</v>
      </c>
      <c r="K7" s="65" t="s">
        <v>21</v>
      </c>
      <c r="L7" s="66" t="s">
        <v>22</v>
      </c>
    </row>
    <row r="8" spans="1:12" ht="14.5" customHeight="1" x14ac:dyDescent="0.35">
      <c r="A8" s="33"/>
      <c r="B8" s="55"/>
      <c r="C8" s="56"/>
      <c r="D8" s="56"/>
      <c r="E8" s="55"/>
      <c r="F8" s="57" t="str">
        <f>IFERROR(VLOOKUP(E8,Costs[],2,FALSE),"")</f>
        <v/>
      </c>
      <c r="G8" s="58"/>
      <c r="H8" s="59"/>
      <c r="I8" s="59"/>
      <c r="J8" s="60"/>
      <c r="K8" s="61">
        <f t="shared" ref="K8:K29" si="0">IFERROR((((F8*G8)*H8)*I8)/D8,0)</f>
        <v>0</v>
      </c>
      <c r="L8" s="34"/>
    </row>
    <row r="9" spans="1:12" ht="14.5" customHeight="1" x14ac:dyDescent="0.35">
      <c r="A9" s="33"/>
      <c r="B9" s="55"/>
      <c r="C9" s="56"/>
      <c r="D9" s="56"/>
      <c r="E9" s="55"/>
      <c r="F9" s="57" t="str">
        <f>IFERROR(VLOOKUP(E9,Costs[],2,FALSE),"")</f>
        <v/>
      </c>
      <c r="G9" s="58"/>
      <c r="H9" s="59"/>
      <c r="I9" s="59"/>
      <c r="J9" s="60"/>
      <c r="K9" s="61">
        <f t="shared" si="0"/>
        <v>0</v>
      </c>
      <c r="L9" s="34"/>
    </row>
    <row r="10" spans="1:12" ht="14.5" customHeight="1" x14ac:dyDescent="0.35">
      <c r="A10" s="33"/>
      <c r="B10" s="55"/>
      <c r="C10" s="56"/>
      <c r="D10" s="56"/>
      <c r="E10" s="55"/>
      <c r="F10" s="57" t="str">
        <f>IFERROR(VLOOKUP(E10,Costs[],2,FALSE),"")</f>
        <v/>
      </c>
      <c r="G10" s="58"/>
      <c r="H10" s="59"/>
      <c r="I10" s="59"/>
      <c r="J10" s="60"/>
      <c r="K10" s="61">
        <f t="shared" si="0"/>
        <v>0</v>
      </c>
      <c r="L10" s="34"/>
    </row>
    <row r="11" spans="1:12" ht="14.5" customHeight="1" x14ac:dyDescent="0.35">
      <c r="A11" s="33"/>
      <c r="B11" s="55"/>
      <c r="C11" s="56"/>
      <c r="D11" s="56"/>
      <c r="E11" s="55"/>
      <c r="F11" s="57" t="str">
        <f>IFERROR(VLOOKUP(E11,Costs[],2,FALSE),"")</f>
        <v/>
      </c>
      <c r="G11" s="58"/>
      <c r="H11" s="59"/>
      <c r="I11" s="59"/>
      <c r="J11" s="60"/>
      <c r="K11" s="61">
        <f t="shared" si="0"/>
        <v>0</v>
      </c>
      <c r="L11" s="34"/>
    </row>
    <row r="12" spans="1:12" ht="14.5" customHeight="1" x14ac:dyDescent="0.35">
      <c r="A12" s="33"/>
      <c r="B12" s="55"/>
      <c r="C12" s="56"/>
      <c r="D12" s="56"/>
      <c r="E12" s="55"/>
      <c r="F12" s="57" t="str">
        <f>IFERROR(VLOOKUP(E12,Costs[],2,FALSE),"")</f>
        <v/>
      </c>
      <c r="G12" s="58"/>
      <c r="H12" s="59"/>
      <c r="I12" s="59"/>
      <c r="J12" s="60"/>
      <c r="K12" s="61">
        <f t="shared" si="0"/>
        <v>0</v>
      </c>
      <c r="L12" s="34"/>
    </row>
    <row r="13" spans="1:12" ht="14.5" customHeight="1" x14ac:dyDescent="0.35">
      <c r="A13" s="33"/>
      <c r="B13" s="55"/>
      <c r="C13" s="56"/>
      <c r="D13" s="56"/>
      <c r="E13" s="55"/>
      <c r="F13" s="57" t="str">
        <f>IFERROR(VLOOKUP(E13,Costs[],2,FALSE),"")</f>
        <v/>
      </c>
      <c r="G13" s="58"/>
      <c r="H13" s="59"/>
      <c r="I13" s="59"/>
      <c r="J13" s="60"/>
      <c r="K13" s="61">
        <f t="shared" si="0"/>
        <v>0</v>
      </c>
      <c r="L13" s="34"/>
    </row>
    <row r="14" spans="1:12" ht="14.5" customHeight="1" x14ac:dyDescent="0.35">
      <c r="A14" s="33"/>
      <c r="B14" s="55"/>
      <c r="C14" s="56"/>
      <c r="D14" s="56"/>
      <c r="E14" s="55"/>
      <c r="F14" s="57" t="str">
        <f>IFERROR(VLOOKUP(E14,Costs[],2,FALSE),"")</f>
        <v/>
      </c>
      <c r="G14" s="58"/>
      <c r="H14" s="59"/>
      <c r="I14" s="59"/>
      <c r="J14" s="60"/>
      <c r="K14" s="61">
        <f t="shared" si="0"/>
        <v>0</v>
      </c>
      <c r="L14" s="34"/>
    </row>
    <row r="15" spans="1:12" ht="13.5" customHeight="1" x14ac:dyDescent="0.35">
      <c r="A15" s="33"/>
      <c r="B15" s="55"/>
      <c r="C15" s="56"/>
      <c r="D15" s="56"/>
      <c r="E15" s="55"/>
      <c r="F15" s="57" t="str">
        <f>IFERROR(VLOOKUP(E15,Costs[],2,FALSE),"")</f>
        <v/>
      </c>
      <c r="G15" s="58"/>
      <c r="H15" s="59"/>
      <c r="I15" s="59"/>
      <c r="J15" s="60"/>
      <c r="K15" s="61">
        <f t="shared" si="0"/>
        <v>0</v>
      </c>
      <c r="L15" s="34"/>
    </row>
    <row r="16" spans="1:12" ht="13.5" customHeight="1" x14ac:dyDescent="0.35">
      <c r="A16" s="33"/>
      <c r="B16" s="55"/>
      <c r="C16" s="56"/>
      <c r="D16" s="56"/>
      <c r="E16" s="55"/>
      <c r="F16" s="57" t="str">
        <f>IFERROR(VLOOKUP(E16,Costs[],2,FALSE),"")</f>
        <v/>
      </c>
      <c r="G16" s="58"/>
      <c r="H16" s="59"/>
      <c r="I16" s="59"/>
      <c r="J16" s="60"/>
      <c r="K16" s="61">
        <f t="shared" si="0"/>
        <v>0</v>
      </c>
      <c r="L16" s="34"/>
    </row>
    <row r="17" spans="1:14" ht="13.5" customHeight="1" x14ac:dyDescent="0.35">
      <c r="A17" s="33"/>
      <c r="B17" s="55"/>
      <c r="C17" s="56"/>
      <c r="D17" s="56"/>
      <c r="E17" s="55"/>
      <c r="F17" s="57" t="str">
        <f>IFERROR(VLOOKUP(E17,Costs[],2,FALSE),"")</f>
        <v/>
      </c>
      <c r="G17" s="58"/>
      <c r="H17" s="59"/>
      <c r="I17" s="59"/>
      <c r="J17" s="60"/>
      <c r="K17" s="61">
        <f t="shared" si="0"/>
        <v>0</v>
      </c>
      <c r="L17" s="34"/>
    </row>
    <row r="18" spans="1:14" ht="13.5" customHeight="1" x14ac:dyDescent="0.35">
      <c r="A18" s="33"/>
      <c r="B18" s="55"/>
      <c r="C18" s="56"/>
      <c r="D18" s="56"/>
      <c r="E18" s="55"/>
      <c r="F18" s="57" t="str">
        <f>IFERROR(VLOOKUP(E18,Costs[],2,FALSE),"")</f>
        <v/>
      </c>
      <c r="G18" s="58"/>
      <c r="H18" s="59"/>
      <c r="I18" s="59"/>
      <c r="J18" s="60"/>
      <c r="K18" s="61">
        <f t="shared" si="0"/>
        <v>0</v>
      </c>
      <c r="L18" s="34"/>
    </row>
    <row r="19" spans="1:14" ht="13.5" customHeight="1" x14ac:dyDescent="0.35">
      <c r="A19" s="33"/>
      <c r="B19" s="55"/>
      <c r="C19" s="56"/>
      <c r="D19" s="56"/>
      <c r="E19" s="55"/>
      <c r="F19" s="57" t="str">
        <f>IFERROR(VLOOKUP(E19,Costs[],2,FALSE),"")</f>
        <v/>
      </c>
      <c r="G19" s="58"/>
      <c r="H19" s="59"/>
      <c r="I19" s="59"/>
      <c r="J19" s="60"/>
      <c r="K19" s="61">
        <f t="shared" si="0"/>
        <v>0</v>
      </c>
      <c r="L19" s="34"/>
    </row>
    <row r="20" spans="1:14" ht="13.5" customHeight="1" x14ac:dyDescent="0.35">
      <c r="A20" s="33"/>
      <c r="B20" s="55"/>
      <c r="C20" s="56"/>
      <c r="D20" s="56"/>
      <c r="E20" s="55"/>
      <c r="F20" s="57" t="str">
        <f>IFERROR(VLOOKUP(E20,Costs[],2,FALSE),"")</f>
        <v/>
      </c>
      <c r="G20" s="58"/>
      <c r="H20" s="59"/>
      <c r="I20" s="59"/>
      <c r="J20" s="60"/>
      <c r="K20" s="61">
        <f t="shared" si="0"/>
        <v>0</v>
      </c>
      <c r="L20" s="34"/>
    </row>
    <row r="21" spans="1:14" ht="13.5" customHeight="1" x14ac:dyDescent="0.35">
      <c r="A21" s="32"/>
      <c r="B21" s="18"/>
      <c r="C21" s="56"/>
      <c r="D21" s="56"/>
      <c r="E21" s="18"/>
      <c r="F21" s="57" t="str">
        <f>IFERROR(VLOOKUP(E21,Costs[],2,FALSE),"")</f>
        <v/>
      </c>
      <c r="G21" s="58"/>
      <c r="H21" s="59"/>
      <c r="I21" s="59"/>
      <c r="J21" s="60"/>
      <c r="K21" s="61">
        <f>IFERROR((((F21*G21)*H21)*I21)/D21,0)</f>
        <v>0</v>
      </c>
      <c r="L21" s="34"/>
    </row>
    <row r="22" spans="1:14" x14ac:dyDescent="0.35">
      <c r="B22" s="19"/>
      <c r="C22" s="20"/>
      <c r="D22" s="20"/>
      <c r="E22" s="20"/>
      <c r="F22" s="21"/>
      <c r="G22" s="22"/>
      <c r="H22" s="23"/>
      <c r="I22" s="23"/>
      <c r="K22" s="24"/>
    </row>
    <row r="23" spans="1:14" ht="29" x14ac:dyDescent="0.35">
      <c r="A23" s="47" t="s">
        <v>23</v>
      </c>
      <c r="B23" s="48"/>
      <c r="C23" s="20"/>
      <c r="D23" s="20"/>
      <c r="G23" s="22"/>
      <c r="H23" s="23"/>
      <c r="I23" s="23"/>
      <c r="K23" s="24"/>
      <c r="N23" s="25"/>
    </row>
    <row r="24" spans="1:14" x14ac:dyDescent="0.35">
      <c r="A24" s="47"/>
      <c r="B24" s="48"/>
      <c r="C24" s="20"/>
      <c r="D24" s="20"/>
      <c r="G24" s="22"/>
      <c r="H24" s="23"/>
      <c r="I24" s="23"/>
      <c r="K24" s="24"/>
      <c r="N24" s="25"/>
    </row>
    <row r="25" spans="1:14" x14ac:dyDescent="0.35">
      <c r="A25" s="47"/>
      <c r="B25" s="48"/>
      <c r="C25" s="20"/>
      <c r="D25" s="20"/>
      <c r="G25" s="22"/>
      <c r="H25" s="23"/>
      <c r="I25" s="23"/>
      <c r="K25" s="24"/>
      <c r="N25" s="25"/>
    </row>
    <row r="26" spans="1:14" ht="72.5" x14ac:dyDescent="0.35">
      <c r="A26" s="40" t="s">
        <v>24</v>
      </c>
      <c r="B26" s="41" t="s">
        <v>25</v>
      </c>
      <c r="C26" s="42" t="s">
        <v>26</v>
      </c>
      <c r="D26" s="42" t="s">
        <v>27</v>
      </c>
      <c r="E26" s="43" t="s">
        <v>28</v>
      </c>
      <c r="F26" s="44" t="s">
        <v>29</v>
      </c>
      <c r="G26" s="44" t="s">
        <v>30</v>
      </c>
      <c r="H26" s="44" t="s">
        <v>31</v>
      </c>
      <c r="I26" s="44" t="s">
        <v>32</v>
      </c>
      <c r="J26" s="49" t="s">
        <v>20</v>
      </c>
      <c r="K26" s="45" t="s">
        <v>33</v>
      </c>
      <c r="L26" s="46" t="s">
        <v>34</v>
      </c>
    </row>
    <row r="27" spans="1:14" x14ac:dyDescent="0.35">
      <c r="A27" s="32"/>
      <c r="B27" s="18"/>
      <c r="C27" s="56"/>
      <c r="D27" s="56"/>
      <c r="E27" s="67"/>
      <c r="F27" s="68"/>
      <c r="G27" s="58"/>
      <c r="H27" s="59"/>
      <c r="I27" s="59"/>
      <c r="J27" s="60"/>
      <c r="K27" s="61">
        <f t="shared" si="0"/>
        <v>0</v>
      </c>
      <c r="L27" s="39"/>
    </row>
    <row r="28" spans="1:14" x14ac:dyDescent="0.35">
      <c r="A28" s="55"/>
      <c r="B28" s="55"/>
      <c r="C28" s="56"/>
      <c r="D28" s="56"/>
      <c r="E28" s="67"/>
      <c r="F28" s="68"/>
      <c r="G28" s="58"/>
      <c r="H28" s="59"/>
      <c r="I28" s="59"/>
      <c r="J28" s="60"/>
      <c r="K28" s="61">
        <f>IFERROR((((F28*G28)*H28)*I28)/D28,0)</f>
        <v>0</v>
      </c>
      <c r="L28" s="69"/>
    </row>
    <row r="29" spans="1:14" x14ac:dyDescent="0.35">
      <c r="A29" s="32"/>
      <c r="B29" s="18"/>
      <c r="C29" s="56"/>
      <c r="D29" s="56"/>
      <c r="E29" s="67"/>
      <c r="F29" s="68"/>
      <c r="G29" s="58"/>
      <c r="H29" s="59"/>
      <c r="I29" s="59"/>
      <c r="J29" s="60"/>
      <c r="K29" s="61">
        <f t="shared" si="0"/>
        <v>0</v>
      </c>
      <c r="L29" s="39"/>
    </row>
    <row r="30" spans="1:14" x14ac:dyDescent="0.35">
      <c r="A30" s="55"/>
      <c r="B30" s="55"/>
      <c r="C30" s="56"/>
      <c r="D30" s="56"/>
      <c r="E30" s="67"/>
      <c r="F30" s="68"/>
      <c r="G30" s="58"/>
      <c r="H30" s="59"/>
      <c r="I30" s="59"/>
      <c r="J30" s="60"/>
      <c r="K30" s="61">
        <f>IFERROR((((F30*G30)*H30)*I30)/D30,0)</f>
        <v>0</v>
      </c>
      <c r="L30" s="69"/>
    </row>
    <row r="31" spans="1:14" x14ac:dyDescent="0.35">
      <c r="A31" s="32"/>
      <c r="B31" s="18"/>
      <c r="C31" s="56"/>
      <c r="D31" s="56"/>
      <c r="E31" s="67"/>
      <c r="F31" s="68"/>
      <c r="G31" s="58"/>
      <c r="H31" s="59"/>
      <c r="I31" s="59"/>
      <c r="J31" s="60"/>
      <c r="K31" s="61">
        <f t="shared" ref="K31:K33" si="1">IFERROR((((F31*G31)*H31)*I31)/D31,0)</f>
        <v>0</v>
      </c>
      <c r="L31" s="39"/>
    </row>
    <row r="32" spans="1:14" x14ac:dyDescent="0.35">
      <c r="A32" s="32"/>
      <c r="B32" s="18"/>
      <c r="C32" s="56"/>
      <c r="D32" s="56"/>
      <c r="E32" s="67"/>
      <c r="F32" s="68"/>
      <c r="G32" s="58"/>
      <c r="H32" s="59"/>
      <c r="I32" s="59"/>
      <c r="J32" s="60"/>
      <c r="K32" s="61">
        <f t="shared" si="1"/>
        <v>0</v>
      </c>
      <c r="L32" s="39"/>
    </row>
    <row r="33" spans="1:12" x14ac:dyDescent="0.35">
      <c r="A33" s="32"/>
      <c r="B33" s="18"/>
      <c r="C33" s="56"/>
      <c r="D33" s="56"/>
      <c r="E33" s="67"/>
      <c r="F33" s="68"/>
      <c r="G33" s="58"/>
      <c r="H33" s="59"/>
      <c r="I33" s="59"/>
      <c r="J33" s="60"/>
      <c r="K33" s="61">
        <f t="shared" si="1"/>
        <v>0</v>
      </c>
      <c r="L33" s="39"/>
    </row>
    <row r="34" spans="1:12" x14ac:dyDescent="0.35">
      <c r="A34" s="26"/>
    </row>
    <row r="35" spans="1:12" ht="15" thickBot="1" x14ac:dyDescent="0.4">
      <c r="H35" s="146" t="s">
        <v>35</v>
      </c>
      <c r="I35" s="147"/>
      <c r="J35" s="148"/>
      <c r="K35" s="29">
        <f>SUM(K7:K30)</f>
        <v>0</v>
      </c>
    </row>
    <row r="36" spans="1:12" ht="15" thickTop="1" x14ac:dyDescent="0.35">
      <c r="A36" s="27"/>
    </row>
    <row r="37" spans="1:12" x14ac:dyDescent="0.35">
      <c r="A37" s="28"/>
      <c r="B37" s="28"/>
      <c r="D37" s="15"/>
      <c r="E37" s="15"/>
      <c r="F37" s="15"/>
      <c r="G37" s="15"/>
      <c r="H37" s="15"/>
      <c r="I37" s="51" t="s">
        <v>36</v>
      </c>
      <c r="J37" s="53" t="s">
        <v>20</v>
      </c>
      <c r="K37" s="50" t="s">
        <v>37</v>
      </c>
      <c r="L37" s="54" t="s">
        <v>22</v>
      </c>
    </row>
    <row r="38" spans="1:12" x14ac:dyDescent="0.35">
      <c r="A38" s="28"/>
      <c r="B38" s="28"/>
      <c r="I38" s="52" t="s">
        <v>38</v>
      </c>
      <c r="J38" s="60"/>
      <c r="K38" s="61">
        <v>0</v>
      </c>
      <c r="L38" s="39"/>
    </row>
    <row r="39" spans="1:12" x14ac:dyDescent="0.35">
      <c r="A39" s="28"/>
      <c r="B39" s="28"/>
      <c r="I39" s="52"/>
      <c r="J39" s="60"/>
      <c r="K39" s="61">
        <v>0</v>
      </c>
      <c r="L39" s="39"/>
    </row>
    <row r="40" spans="1:12" x14ac:dyDescent="0.35">
      <c r="A40" s="28"/>
      <c r="B40" s="28"/>
      <c r="I40" s="52"/>
      <c r="J40" s="60"/>
      <c r="K40" s="61">
        <v>0</v>
      </c>
      <c r="L40" s="39"/>
    </row>
    <row r="41" spans="1:12" x14ac:dyDescent="0.35">
      <c r="A41" s="28"/>
      <c r="B41" s="28"/>
      <c r="I41" s="52"/>
      <c r="J41" s="60"/>
      <c r="K41" s="61">
        <v>0</v>
      </c>
      <c r="L41" s="39"/>
    </row>
    <row r="42" spans="1:12" x14ac:dyDescent="0.35">
      <c r="I42" s="52"/>
      <c r="J42" s="60"/>
      <c r="K42" s="61">
        <v>0</v>
      </c>
      <c r="L42" s="39"/>
    </row>
    <row r="43" spans="1:12" x14ac:dyDescent="0.35">
      <c r="I43" s="52"/>
      <c r="J43" s="60"/>
      <c r="K43" s="61">
        <v>0</v>
      </c>
      <c r="L43" s="39"/>
    </row>
    <row r="44" spans="1:12" x14ac:dyDescent="0.35">
      <c r="I44" s="52"/>
      <c r="J44" s="60"/>
      <c r="K44" s="61">
        <v>0</v>
      </c>
      <c r="L44" s="39"/>
    </row>
    <row r="46" spans="1:12" ht="15" thickBot="1" x14ac:dyDescent="0.4">
      <c r="I46" s="62" t="s">
        <v>39</v>
      </c>
      <c r="J46" s="62"/>
      <c r="K46" s="30">
        <f>SUM(K38:K44)</f>
        <v>0</v>
      </c>
    </row>
    <row r="47" spans="1:12" ht="15" thickTop="1" x14ac:dyDescent="0.35"/>
    <row r="48" spans="1:12" ht="15" thickBot="1" x14ac:dyDescent="0.4">
      <c r="I48" s="7" t="s">
        <v>40</v>
      </c>
      <c r="J48" s="9"/>
      <c r="K48" s="31">
        <f>K35+K46</f>
        <v>0</v>
      </c>
    </row>
    <row r="49" ht="15" thickTop="1" x14ac:dyDescent="0.35"/>
  </sheetData>
  <protectedRanges>
    <protectedRange sqref="H35:K35 A7:B7 A26:B26 D37:I37 I46:K46 J48:K48 K37:K44 K8:K21 F8:F21 F27:F33 K27:K33" name="Locked cells_1"/>
  </protectedRanges>
  <mergeCells count="3">
    <mergeCell ref="A1:L2"/>
    <mergeCell ref="B4:E4"/>
    <mergeCell ref="H35:J35"/>
  </mergeCells>
  <dataValidations count="1">
    <dataValidation type="list" allowBlank="1" showInputMessage="1" showErrorMessage="1" sqref="B8:B21" xr:uid="{8CBD6E5B-0FA6-4CE7-B9AA-25684D42FEC2}">
      <formula1>"Spring,Summer,Autumn"</formula1>
    </dataValidation>
  </dataValidations>
  <pageMargins left="0.7" right="0.7" top="0.75" bottom="0.75" header="0.3" footer="0.3"/>
  <tableParts count="3">
    <tablePart r:id="rId1"/>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5D7D54DF-FBFE-483E-8DA7-EACA5CD7FBEC}">
          <x14:formula1>
            <xm:f>'Costs'!$A$2:$A$4</xm:f>
          </x14:formula1>
          <xm:sqref>E8:E21</xm:sqref>
        </x14:dataValidation>
        <x14:dataValidation type="list" allowBlank="1" showInputMessage="1" showErrorMessage="1" xr:uid="{E62C32E0-0160-4BFD-9664-A2A5B62E889E}">
          <x14:formula1>
            <xm:f>'Costs'!$D$2:$D$4</xm:f>
          </x14:formula1>
          <xm:sqref>B27:B33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9BD65-4C58-4A7D-A485-1D02A47962CB}">
  <dimension ref="A1:B15"/>
  <sheetViews>
    <sheetView workbookViewId="0">
      <selection activeCell="A4" sqref="A4"/>
    </sheetView>
  </sheetViews>
  <sheetFormatPr defaultRowHeight="14.5" x14ac:dyDescent="0.35"/>
  <cols>
    <col min="1" max="1" width="12" customWidth="1"/>
    <col min="2" max="2" width="16.26953125" customWidth="1"/>
  </cols>
  <sheetData>
    <row r="1" spans="1:2" ht="15.5" x14ac:dyDescent="0.35">
      <c r="A1" s="92" t="s">
        <v>41</v>
      </c>
    </row>
    <row r="3" spans="1:2" ht="16" thickBot="1" x14ac:dyDescent="0.4">
      <c r="A3" s="84" t="s">
        <v>42</v>
      </c>
      <c r="B3" s="85" t="s">
        <v>43</v>
      </c>
    </row>
    <row r="4" spans="1:2" ht="16" thickBot="1" x14ac:dyDescent="0.4">
      <c r="A4" s="86" t="s">
        <v>44</v>
      </c>
      <c r="B4" s="87" t="s">
        <v>45</v>
      </c>
    </row>
    <row r="5" spans="1:2" ht="16" thickBot="1" x14ac:dyDescent="0.4">
      <c r="A5" s="86" t="s">
        <v>46</v>
      </c>
      <c r="B5" s="87" t="s">
        <v>47</v>
      </c>
    </row>
    <row r="6" spans="1:2" ht="16" thickBot="1" x14ac:dyDescent="0.4">
      <c r="A6" s="86" t="s">
        <v>48</v>
      </c>
      <c r="B6" s="87" t="s">
        <v>49</v>
      </c>
    </row>
    <row r="7" spans="1:2" ht="16" thickBot="1" x14ac:dyDescent="0.4">
      <c r="A7" s="88" t="s">
        <v>50</v>
      </c>
      <c r="B7" s="89" t="s">
        <v>51</v>
      </c>
    </row>
    <row r="8" spans="1:2" ht="16" thickBot="1" x14ac:dyDescent="0.4">
      <c r="A8" s="86" t="s">
        <v>52</v>
      </c>
      <c r="B8" s="87" t="s">
        <v>53</v>
      </c>
    </row>
    <row r="9" spans="1:2" ht="16" thickBot="1" x14ac:dyDescent="0.4">
      <c r="A9" s="86" t="s">
        <v>54</v>
      </c>
      <c r="B9" s="87" t="s">
        <v>55</v>
      </c>
    </row>
    <row r="10" spans="1:2" ht="16" thickBot="1" x14ac:dyDescent="0.4">
      <c r="A10" s="88" t="s">
        <v>56</v>
      </c>
      <c r="B10" s="89" t="s">
        <v>57</v>
      </c>
    </row>
    <row r="11" spans="1:2" ht="16" thickBot="1" x14ac:dyDescent="0.4">
      <c r="A11" s="86" t="s">
        <v>58</v>
      </c>
      <c r="B11" s="87" t="s">
        <v>59</v>
      </c>
    </row>
    <row r="12" spans="1:2" ht="16" thickBot="1" x14ac:dyDescent="0.4">
      <c r="A12" s="86" t="s">
        <v>60</v>
      </c>
      <c r="B12" s="87" t="s">
        <v>61</v>
      </c>
    </row>
    <row r="13" spans="1:2" ht="16" thickBot="1" x14ac:dyDescent="0.4">
      <c r="A13" s="88" t="s">
        <v>62</v>
      </c>
      <c r="B13" s="89" t="s">
        <v>63</v>
      </c>
    </row>
    <row r="14" spans="1:2" ht="16" thickBot="1" x14ac:dyDescent="0.4">
      <c r="A14" s="86" t="s">
        <v>64</v>
      </c>
      <c r="B14" s="87" t="s">
        <v>65</v>
      </c>
    </row>
    <row r="15" spans="1:2" ht="15.5" x14ac:dyDescent="0.35">
      <c r="A15" s="90" t="s">
        <v>66</v>
      </c>
      <c r="B15" s="91" t="s">
        <v>67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DDC7A-6D5E-4632-97EC-E9DFE550A16A}">
  <dimension ref="A1"/>
  <sheetViews>
    <sheetView zoomScale="120" zoomScaleNormal="120" workbookViewId="0">
      <selection activeCell="H27" sqref="H27"/>
    </sheetView>
  </sheetViews>
  <sheetFormatPr defaultRowHeight="14.5" x14ac:dyDescent="0.3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C93D5-6CD5-4FA4-9FCA-D499F67DCB6C}">
  <dimension ref="A1:N71"/>
  <sheetViews>
    <sheetView tabSelected="1" topLeftCell="A42" workbookViewId="0">
      <selection activeCell="L70" sqref="L70"/>
    </sheetView>
  </sheetViews>
  <sheetFormatPr defaultColWidth="8.7265625" defaultRowHeight="14.5" x14ac:dyDescent="0.35"/>
  <cols>
    <col min="1" max="1" width="35.81640625" style="95" customWidth="1"/>
    <col min="2" max="2" width="13.7265625" style="16" customWidth="1"/>
    <col min="3" max="4" width="10.7265625" style="16" customWidth="1"/>
    <col min="5" max="5" width="18.7265625" style="16" customWidth="1"/>
    <col min="6" max="6" width="20.81640625" style="16" customWidth="1"/>
    <col min="7" max="7" width="12" style="16" bestFit="1" customWidth="1"/>
    <col min="8" max="8" width="12.54296875" style="16" customWidth="1"/>
    <col min="9" max="9" width="33.26953125" style="16" customWidth="1"/>
    <col min="10" max="10" width="11.81640625" style="16" customWidth="1"/>
    <col min="11" max="11" width="12.54296875" style="16" customWidth="1"/>
    <col min="12" max="12" width="58.81640625" style="113" customWidth="1"/>
    <col min="13" max="13" width="24.26953125" style="16" customWidth="1"/>
    <col min="14" max="16384" width="8.7265625" style="16"/>
  </cols>
  <sheetData>
    <row r="1" spans="1:12" ht="15" customHeight="1" x14ac:dyDescent="0.35">
      <c r="A1" s="141" t="s">
        <v>9</v>
      </c>
      <c r="B1" s="142"/>
      <c r="C1" s="142"/>
      <c r="D1" s="142"/>
      <c r="E1" s="142"/>
      <c r="F1" s="142"/>
      <c r="G1" s="142"/>
      <c r="H1" s="142"/>
      <c r="I1" s="142"/>
      <c r="J1" s="142"/>
      <c r="K1" s="142"/>
      <c r="L1" s="142"/>
    </row>
    <row r="2" spans="1:12" ht="15" customHeight="1" x14ac:dyDescent="0.35">
      <c r="A2" s="143"/>
      <c r="B2" s="144"/>
      <c r="C2" s="144"/>
      <c r="D2" s="144"/>
      <c r="E2" s="144"/>
      <c r="F2" s="144"/>
      <c r="G2" s="144"/>
      <c r="H2" s="144"/>
      <c r="I2" s="144"/>
      <c r="J2" s="144"/>
      <c r="K2" s="144"/>
      <c r="L2" s="144"/>
    </row>
    <row r="3" spans="1:12" ht="5.5" customHeight="1" x14ac:dyDescent="0.35"/>
    <row r="4" spans="1:12" ht="23.5" x14ac:dyDescent="0.55000000000000004">
      <c r="A4" s="106" t="s">
        <v>157</v>
      </c>
      <c r="B4" s="145" t="s">
        <v>115</v>
      </c>
      <c r="C4" s="145"/>
      <c r="D4" s="145"/>
      <c r="E4" s="145"/>
      <c r="F4" s="17"/>
      <c r="G4" s="17"/>
      <c r="H4" s="17"/>
      <c r="I4" s="17"/>
      <c r="J4" s="17"/>
      <c r="K4" s="17"/>
      <c r="L4" s="114"/>
    </row>
    <row r="5" spans="1:12" ht="4.9000000000000004" customHeight="1" x14ac:dyDescent="0.35"/>
    <row r="6" spans="1:12" ht="40.15" customHeight="1" x14ac:dyDescent="0.35"/>
    <row r="7" spans="1:12" ht="55.9" customHeight="1" x14ac:dyDescent="0.35">
      <c r="A7" s="35" t="s">
        <v>11</v>
      </c>
      <c r="B7" s="36" t="s">
        <v>12</v>
      </c>
      <c r="C7" s="37" t="s">
        <v>13</v>
      </c>
      <c r="D7" s="37" t="s">
        <v>14</v>
      </c>
      <c r="E7" s="38" t="s">
        <v>15</v>
      </c>
      <c r="F7" s="37" t="s">
        <v>16</v>
      </c>
      <c r="G7" s="37" t="s">
        <v>17</v>
      </c>
      <c r="H7" s="37" t="s">
        <v>18</v>
      </c>
      <c r="I7" s="37" t="s">
        <v>19</v>
      </c>
      <c r="J7" s="64" t="s">
        <v>20</v>
      </c>
      <c r="K7" s="65" t="s">
        <v>21</v>
      </c>
      <c r="L7" s="115" t="s">
        <v>22</v>
      </c>
    </row>
    <row r="8" spans="1:12" ht="77.5" customHeight="1" x14ac:dyDescent="0.35">
      <c r="A8" s="93" t="s">
        <v>119</v>
      </c>
      <c r="B8" s="55" t="s">
        <v>4</v>
      </c>
      <c r="C8" s="56">
        <v>1</v>
      </c>
      <c r="D8" s="56">
        <v>1</v>
      </c>
      <c r="E8" s="55" t="s">
        <v>5</v>
      </c>
      <c r="F8" s="57">
        <f>IFERROR(VLOOKUP(E8,Costs[],2,FALSE),"")</f>
        <v>13.47</v>
      </c>
      <c r="G8" s="58">
        <v>0.17</v>
      </c>
      <c r="H8" s="59">
        <v>5</v>
      </c>
      <c r="I8" s="59">
        <v>10</v>
      </c>
      <c r="J8" s="60"/>
      <c r="K8" s="61">
        <f t="shared" ref="K8:K50" si="0">IFERROR((((F8*G8)*H8)*I8)/D8,0)</f>
        <v>114.495</v>
      </c>
      <c r="L8" s="97" t="s">
        <v>120</v>
      </c>
    </row>
    <row r="9" spans="1:12" ht="90.5" customHeight="1" x14ac:dyDescent="0.35">
      <c r="A9" s="93" t="s">
        <v>68</v>
      </c>
      <c r="B9" s="55" t="s">
        <v>4</v>
      </c>
      <c r="C9" s="56">
        <v>1</v>
      </c>
      <c r="D9" s="56">
        <v>1</v>
      </c>
      <c r="E9" s="55" t="s">
        <v>5</v>
      </c>
      <c r="F9" s="57">
        <f>IFERROR(VLOOKUP(E9,Costs[],2,FALSE),"")</f>
        <v>13.47</v>
      </c>
      <c r="G9" s="58">
        <v>0.25</v>
      </c>
      <c r="H9" s="59">
        <v>10</v>
      </c>
      <c r="I9" s="59">
        <v>10</v>
      </c>
      <c r="J9" s="60"/>
      <c r="K9" s="61">
        <f t="shared" si="0"/>
        <v>336.75000000000006</v>
      </c>
      <c r="L9" s="97" t="s">
        <v>122</v>
      </c>
    </row>
    <row r="10" spans="1:12" ht="104.5" customHeight="1" x14ac:dyDescent="0.35">
      <c r="A10" s="93" t="s">
        <v>124</v>
      </c>
      <c r="B10" s="55" t="s">
        <v>4</v>
      </c>
      <c r="C10" s="56">
        <v>1</v>
      </c>
      <c r="D10" s="56">
        <v>1</v>
      </c>
      <c r="E10" s="55" t="s">
        <v>5</v>
      </c>
      <c r="F10" s="57">
        <f>IFERROR(VLOOKUP(E10,Costs[],2,FALSE),"")</f>
        <v>13.47</v>
      </c>
      <c r="G10" s="58">
        <v>0.08</v>
      </c>
      <c r="H10" s="59">
        <v>3</v>
      </c>
      <c r="I10" s="59">
        <v>10</v>
      </c>
      <c r="J10" s="60"/>
      <c r="K10" s="61">
        <f t="shared" si="0"/>
        <v>32.328000000000003</v>
      </c>
      <c r="L10" s="97" t="s">
        <v>132</v>
      </c>
    </row>
    <row r="11" spans="1:12" ht="50" customHeight="1" x14ac:dyDescent="0.35">
      <c r="A11" s="93" t="s">
        <v>123</v>
      </c>
      <c r="B11" s="55" t="s">
        <v>4</v>
      </c>
      <c r="C11" s="56">
        <v>1</v>
      </c>
      <c r="D11" s="56">
        <v>1</v>
      </c>
      <c r="E11" s="55" t="s">
        <v>5</v>
      </c>
      <c r="F11" s="57">
        <f>IFERROR(VLOOKUP(E11,Costs[],2,FALSE),"")</f>
        <v>13.47</v>
      </c>
      <c r="G11" s="58">
        <v>0.25</v>
      </c>
      <c r="H11" s="59">
        <v>5</v>
      </c>
      <c r="I11" s="59">
        <v>10</v>
      </c>
      <c r="J11" s="60"/>
      <c r="K11" s="61">
        <f t="shared" si="0"/>
        <v>168.37500000000003</v>
      </c>
      <c r="L11" s="97" t="s">
        <v>125</v>
      </c>
    </row>
    <row r="12" spans="1:12" ht="105" customHeight="1" x14ac:dyDescent="0.35">
      <c r="A12" s="93" t="s">
        <v>126</v>
      </c>
      <c r="B12" s="55" t="s">
        <v>4</v>
      </c>
      <c r="C12" s="56">
        <v>1</v>
      </c>
      <c r="D12" s="56">
        <v>1</v>
      </c>
      <c r="E12" s="55" t="s">
        <v>5</v>
      </c>
      <c r="F12" s="57">
        <f>IFERROR(VLOOKUP(E12,Costs[],2,FALSE),"")</f>
        <v>13.47</v>
      </c>
      <c r="G12" s="58">
        <v>0.17</v>
      </c>
      <c r="H12" s="59">
        <v>15</v>
      </c>
      <c r="I12" s="59">
        <v>10</v>
      </c>
      <c r="J12" s="60"/>
      <c r="K12" s="61">
        <f t="shared" si="0"/>
        <v>343.48500000000001</v>
      </c>
      <c r="L12" s="97" t="s">
        <v>127</v>
      </c>
    </row>
    <row r="13" spans="1:12" ht="96.65" customHeight="1" x14ac:dyDescent="0.35">
      <c r="A13" s="93" t="s">
        <v>128</v>
      </c>
      <c r="B13" s="55" t="s">
        <v>4</v>
      </c>
      <c r="C13" s="56">
        <v>1</v>
      </c>
      <c r="D13" s="56">
        <v>1</v>
      </c>
      <c r="E13" s="55" t="s">
        <v>5</v>
      </c>
      <c r="F13" s="57">
        <f>IFERROR(VLOOKUP(E13,Costs[],2,FALSE),"")</f>
        <v>13.47</v>
      </c>
      <c r="G13" s="58">
        <v>0.08</v>
      </c>
      <c r="H13" s="59">
        <v>15</v>
      </c>
      <c r="I13" s="59">
        <v>10</v>
      </c>
      <c r="J13" s="60"/>
      <c r="K13" s="61">
        <f t="shared" si="0"/>
        <v>161.64000000000001</v>
      </c>
      <c r="L13" s="97" t="s">
        <v>129</v>
      </c>
    </row>
    <row r="14" spans="1:12" ht="82.25" customHeight="1" x14ac:dyDescent="0.35">
      <c r="A14" s="93" t="s">
        <v>130</v>
      </c>
      <c r="B14" s="55" t="s">
        <v>4</v>
      </c>
      <c r="C14" s="56">
        <v>1</v>
      </c>
      <c r="D14" s="56">
        <v>3</v>
      </c>
      <c r="E14" s="55" t="s">
        <v>3</v>
      </c>
      <c r="F14" s="57">
        <f>IFERROR(VLOOKUP(E14,Costs[],2,FALSE),"")</f>
        <v>35.47</v>
      </c>
      <c r="G14" s="58">
        <v>0.33</v>
      </c>
      <c r="H14" s="59">
        <v>5</v>
      </c>
      <c r="I14" s="59">
        <v>10</v>
      </c>
      <c r="J14" s="60"/>
      <c r="K14" s="61">
        <f t="shared" si="0"/>
        <v>195.08500000000001</v>
      </c>
      <c r="L14" s="97" t="s">
        <v>131</v>
      </c>
    </row>
    <row r="15" spans="1:12" ht="76" customHeight="1" x14ac:dyDescent="0.35">
      <c r="A15" s="96" t="s">
        <v>152</v>
      </c>
      <c r="B15" s="18" t="s">
        <v>4</v>
      </c>
      <c r="C15" s="56">
        <v>1</v>
      </c>
      <c r="D15" s="56">
        <v>1</v>
      </c>
      <c r="E15" s="18" t="s">
        <v>5</v>
      </c>
      <c r="F15" s="177">
        <f>IFERROR(VLOOKUP(E15,Costs[],2,FALSE),"")</f>
        <v>13.47</v>
      </c>
      <c r="G15" s="58">
        <v>0.92</v>
      </c>
      <c r="H15" s="59">
        <v>5</v>
      </c>
      <c r="I15" s="59">
        <v>10</v>
      </c>
      <c r="J15" s="60"/>
      <c r="K15" s="61">
        <f>IFERROR((((F15*G15)*H15)*I15)/D15,0)</f>
        <v>619.62</v>
      </c>
      <c r="L15" s="97" t="s">
        <v>154</v>
      </c>
    </row>
    <row r="16" spans="1:12" ht="102" customHeight="1" x14ac:dyDescent="0.35">
      <c r="A16" s="96" t="s">
        <v>151</v>
      </c>
      <c r="B16" s="18" t="s">
        <v>4</v>
      </c>
      <c r="C16" s="56">
        <v>1</v>
      </c>
      <c r="D16" s="56">
        <v>1</v>
      </c>
      <c r="E16" s="18" t="s">
        <v>5</v>
      </c>
      <c r="F16" s="177">
        <f>IFERROR(VLOOKUP(E16,Costs[],2,FALSE),"")</f>
        <v>13.47</v>
      </c>
      <c r="G16" s="58">
        <v>0.33</v>
      </c>
      <c r="H16" s="59">
        <v>5</v>
      </c>
      <c r="I16" s="59">
        <v>10</v>
      </c>
      <c r="J16" s="60"/>
      <c r="K16" s="61">
        <f>IFERROR((((F16*G16)*H16)*I16)/D16,0)</f>
        <v>222.255</v>
      </c>
      <c r="L16" s="97" t="s">
        <v>153</v>
      </c>
    </row>
    <row r="17" spans="1:14" ht="109" customHeight="1" x14ac:dyDescent="0.35">
      <c r="A17" s="93" t="s">
        <v>133</v>
      </c>
      <c r="B17" s="55" t="s">
        <v>4</v>
      </c>
      <c r="C17" s="56">
        <v>1</v>
      </c>
      <c r="D17" s="56">
        <v>1</v>
      </c>
      <c r="E17" s="55" t="s">
        <v>5</v>
      </c>
      <c r="F17" s="57">
        <f>IFERROR(VLOOKUP(E17,Costs[],2,FALSE),"")</f>
        <v>13.47</v>
      </c>
      <c r="G17" s="58">
        <v>0.5</v>
      </c>
      <c r="H17" s="59">
        <v>10</v>
      </c>
      <c r="I17" s="59">
        <v>10</v>
      </c>
      <c r="J17" s="60"/>
      <c r="K17" s="61">
        <f t="shared" si="0"/>
        <v>673.50000000000011</v>
      </c>
      <c r="L17" s="97" t="s">
        <v>134</v>
      </c>
    </row>
    <row r="18" spans="1:14" ht="95.5" customHeight="1" x14ac:dyDescent="0.35">
      <c r="A18" s="93" t="s">
        <v>135</v>
      </c>
      <c r="B18" s="55" t="s">
        <v>4</v>
      </c>
      <c r="C18" s="56">
        <v>1</v>
      </c>
      <c r="D18" s="56">
        <v>1</v>
      </c>
      <c r="E18" s="55" t="s">
        <v>5</v>
      </c>
      <c r="F18" s="57">
        <f>IFERROR(VLOOKUP(E18,Costs[],2,FALSE),"")</f>
        <v>13.47</v>
      </c>
      <c r="G18" s="58">
        <v>0.17</v>
      </c>
      <c r="H18" s="59">
        <v>5</v>
      </c>
      <c r="I18" s="59">
        <v>10</v>
      </c>
      <c r="J18" s="60"/>
      <c r="K18" s="61">
        <f t="shared" si="0"/>
        <v>114.495</v>
      </c>
      <c r="L18" s="97" t="s">
        <v>136</v>
      </c>
    </row>
    <row r="19" spans="1:14" ht="13.5" customHeight="1" x14ac:dyDescent="0.35">
      <c r="A19" s="180"/>
      <c r="B19" s="181"/>
      <c r="C19" s="136"/>
      <c r="D19" s="136"/>
      <c r="E19" s="181"/>
      <c r="F19" s="137" t="str">
        <f>IFERROR(VLOOKUP(E19,Costs[],2,FALSE),"")</f>
        <v/>
      </c>
      <c r="G19" s="138"/>
      <c r="H19" s="139"/>
      <c r="I19" s="139"/>
      <c r="J19" s="60"/>
      <c r="K19" s="140">
        <f t="shared" si="0"/>
        <v>0</v>
      </c>
      <c r="L19" s="182"/>
    </row>
    <row r="20" spans="1:14" ht="69" customHeight="1" x14ac:dyDescent="0.35">
      <c r="A20" s="93" t="s">
        <v>119</v>
      </c>
      <c r="B20" s="55" t="s">
        <v>6</v>
      </c>
      <c r="C20" s="56">
        <v>1</v>
      </c>
      <c r="D20" s="56">
        <v>1</v>
      </c>
      <c r="E20" s="55" t="s">
        <v>5</v>
      </c>
      <c r="F20" s="57">
        <f>IFERROR(VLOOKUP(E20,Costs[],2,FALSE),"")</f>
        <v>13.47</v>
      </c>
      <c r="G20" s="58">
        <v>0.17</v>
      </c>
      <c r="H20" s="59">
        <v>5</v>
      </c>
      <c r="I20" s="59">
        <v>15</v>
      </c>
      <c r="J20" s="60"/>
      <c r="K20" s="61">
        <f t="shared" ref="K20:K29" si="1">IFERROR((((F20*G20)*H20)*I20)/D20,0)</f>
        <v>171.74250000000001</v>
      </c>
      <c r="L20" s="97" t="s">
        <v>120</v>
      </c>
    </row>
    <row r="21" spans="1:14" ht="81.5" customHeight="1" x14ac:dyDescent="0.35">
      <c r="A21" s="93" t="s">
        <v>68</v>
      </c>
      <c r="B21" s="55" t="s">
        <v>6</v>
      </c>
      <c r="C21" s="56">
        <v>1</v>
      </c>
      <c r="D21" s="56">
        <v>3</v>
      </c>
      <c r="E21" s="55" t="s">
        <v>5</v>
      </c>
      <c r="F21" s="57">
        <f>IFERROR(VLOOKUP(E21,Costs[],2,FALSE),"")</f>
        <v>13.47</v>
      </c>
      <c r="G21" s="58">
        <v>0.25</v>
      </c>
      <c r="H21" s="59">
        <v>10</v>
      </c>
      <c r="I21" s="59">
        <v>15</v>
      </c>
      <c r="J21" s="60"/>
      <c r="K21" s="61">
        <f t="shared" si="1"/>
        <v>168.37500000000003</v>
      </c>
      <c r="L21" s="97" t="s">
        <v>137</v>
      </c>
    </row>
    <row r="22" spans="1:14" ht="83" customHeight="1" x14ac:dyDescent="0.35">
      <c r="A22" s="93" t="s">
        <v>138</v>
      </c>
      <c r="B22" s="55" t="s">
        <v>6</v>
      </c>
      <c r="C22" s="56">
        <v>1</v>
      </c>
      <c r="D22" s="56">
        <v>1</v>
      </c>
      <c r="E22" s="55" t="s">
        <v>5</v>
      </c>
      <c r="F22" s="57">
        <f>IFERROR(VLOOKUP(E22,Costs[],2,FALSE),"")</f>
        <v>13.47</v>
      </c>
      <c r="G22" s="58">
        <v>0.17</v>
      </c>
      <c r="H22" s="59">
        <v>5</v>
      </c>
      <c r="I22" s="59">
        <v>15</v>
      </c>
      <c r="J22" s="60"/>
      <c r="K22" s="61">
        <f t="shared" si="1"/>
        <v>171.74250000000001</v>
      </c>
      <c r="L22" s="97" t="s">
        <v>139</v>
      </c>
    </row>
    <row r="23" spans="1:14" ht="58" customHeight="1" x14ac:dyDescent="0.35">
      <c r="A23" s="93" t="s">
        <v>123</v>
      </c>
      <c r="B23" s="55" t="s">
        <v>6</v>
      </c>
      <c r="C23" s="56">
        <v>1</v>
      </c>
      <c r="D23" s="56">
        <v>1</v>
      </c>
      <c r="E23" s="55" t="s">
        <v>5</v>
      </c>
      <c r="F23" s="57">
        <f>IFERROR(VLOOKUP(E23,Costs[],2,FALSE),"")</f>
        <v>13.47</v>
      </c>
      <c r="G23" s="58">
        <v>0.25</v>
      </c>
      <c r="H23" s="59">
        <v>5</v>
      </c>
      <c r="I23" s="59">
        <v>15</v>
      </c>
      <c r="J23" s="60"/>
      <c r="K23" s="61">
        <f t="shared" si="1"/>
        <v>252.56250000000003</v>
      </c>
      <c r="L23" s="97" t="s">
        <v>125</v>
      </c>
    </row>
    <row r="24" spans="1:14" ht="92" customHeight="1" x14ac:dyDescent="0.35">
      <c r="A24" s="93" t="s">
        <v>126</v>
      </c>
      <c r="B24" s="55" t="s">
        <v>6</v>
      </c>
      <c r="C24" s="56">
        <v>1</v>
      </c>
      <c r="D24" s="56">
        <v>1</v>
      </c>
      <c r="E24" s="55" t="s">
        <v>5</v>
      </c>
      <c r="F24" s="57">
        <f>IFERROR(VLOOKUP(E24,Costs[],2,FALSE),"")</f>
        <v>13.47</v>
      </c>
      <c r="G24" s="58">
        <v>0.17</v>
      </c>
      <c r="H24" s="59">
        <v>15</v>
      </c>
      <c r="I24" s="59">
        <v>15</v>
      </c>
      <c r="J24" s="60"/>
      <c r="K24" s="61">
        <f t="shared" si="1"/>
        <v>515.22749999999996</v>
      </c>
      <c r="L24" s="97" t="s">
        <v>140</v>
      </c>
    </row>
    <row r="25" spans="1:14" ht="77.400000000000006" customHeight="1" x14ac:dyDescent="0.35">
      <c r="A25" s="93" t="s">
        <v>128</v>
      </c>
      <c r="B25" s="55" t="s">
        <v>6</v>
      </c>
      <c r="C25" s="56">
        <v>1</v>
      </c>
      <c r="D25" s="56">
        <v>1</v>
      </c>
      <c r="E25" s="55" t="s">
        <v>5</v>
      </c>
      <c r="F25" s="57">
        <f>IFERROR(VLOOKUP(E25,Costs[],2,FALSE),"")</f>
        <v>13.47</v>
      </c>
      <c r="G25" s="58">
        <v>0.08</v>
      </c>
      <c r="H25" s="59">
        <v>15</v>
      </c>
      <c r="I25" s="59">
        <v>15</v>
      </c>
      <c r="J25" s="60"/>
      <c r="K25" s="61">
        <f t="shared" si="1"/>
        <v>242.46000000000004</v>
      </c>
      <c r="L25" s="97" t="s">
        <v>141</v>
      </c>
    </row>
    <row r="26" spans="1:14" ht="90" customHeight="1" x14ac:dyDescent="0.35">
      <c r="A26" s="93" t="s">
        <v>130</v>
      </c>
      <c r="B26" s="55" t="s">
        <v>6</v>
      </c>
      <c r="C26" s="56">
        <v>1</v>
      </c>
      <c r="D26" s="56">
        <v>3</v>
      </c>
      <c r="E26" s="55" t="s">
        <v>3</v>
      </c>
      <c r="F26" s="57">
        <f>IFERROR(VLOOKUP(E26,Costs[],2,FALSE),"")</f>
        <v>35.47</v>
      </c>
      <c r="G26" s="58">
        <v>0.33</v>
      </c>
      <c r="H26" s="59">
        <v>5</v>
      </c>
      <c r="I26" s="59">
        <v>15</v>
      </c>
      <c r="J26" s="60"/>
      <c r="K26" s="61">
        <f t="shared" si="1"/>
        <v>292.6275</v>
      </c>
      <c r="L26" s="97" t="s">
        <v>131</v>
      </c>
      <c r="N26" s="25"/>
    </row>
    <row r="27" spans="1:14" ht="72.5" x14ac:dyDescent="0.35">
      <c r="A27" s="96" t="s">
        <v>152</v>
      </c>
      <c r="B27" s="18" t="s">
        <v>6</v>
      </c>
      <c r="C27" s="56">
        <v>1</v>
      </c>
      <c r="D27" s="56">
        <v>1</v>
      </c>
      <c r="E27" s="18" t="s">
        <v>5</v>
      </c>
      <c r="F27" s="177">
        <f>IFERROR(VLOOKUP(E27,Costs[],2,FALSE),"")</f>
        <v>13.47</v>
      </c>
      <c r="G27" s="58">
        <v>0.92</v>
      </c>
      <c r="H27" s="59">
        <v>5</v>
      </c>
      <c r="I27" s="59">
        <v>15</v>
      </c>
      <c r="J27" s="60"/>
      <c r="K27" s="61">
        <f>IFERROR((((F27*G27)*H27)*I27)/D27,0)</f>
        <v>929.43000000000006</v>
      </c>
      <c r="L27" s="97" t="s">
        <v>154</v>
      </c>
      <c r="N27" s="25"/>
    </row>
    <row r="28" spans="1:14" ht="116" x14ac:dyDescent="0.35">
      <c r="A28" s="96" t="s">
        <v>151</v>
      </c>
      <c r="B28" s="18" t="s">
        <v>6</v>
      </c>
      <c r="C28" s="56">
        <v>1</v>
      </c>
      <c r="D28" s="56">
        <v>1</v>
      </c>
      <c r="E28" s="18" t="s">
        <v>5</v>
      </c>
      <c r="F28" s="177">
        <f>IFERROR(VLOOKUP(E28,Costs[],2,FALSE),"")</f>
        <v>13.47</v>
      </c>
      <c r="G28" s="58">
        <v>0.33</v>
      </c>
      <c r="H28" s="59">
        <v>5</v>
      </c>
      <c r="I28" s="59">
        <v>15</v>
      </c>
      <c r="J28" s="60"/>
      <c r="K28" s="61">
        <f>IFERROR((((F28*G28)*H28)*I28)/D28,0)</f>
        <v>333.38249999999999</v>
      </c>
      <c r="L28" s="97" t="s">
        <v>155</v>
      </c>
      <c r="N28" s="25"/>
    </row>
    <row r="29" spans="1:14" ht="118.75" customHeight="1" x14ac:dyDescent="0.35">
      <c r="A29" s="93" t="s">
        <v>133</v>
      </c>
      <c r="B29" s="55" t="s">
        <v>6</v>
      </c>
      <c r="C29" s="56">
        <v>1</v>
      </c>
      <c r="D29" s="56">
        <v>1</v>
      </c>
      <c r="E29" s="55" t="s">
        <v>5</v>
      </c>
      <c r="F29" s="57">
        <f>IFERROR(VLOOKUP(E29,Costs[],2,FALSE),"")</f>
        <v>13.47</v>
      </c>
      <c r="G29" s="58">
        <v>0.5</v>
      </c>
      <c r="H29" s="59">
        <v>10</v>
      </c>
      <c r="I29" s="59">
        <v>15</v>
      </c>
      <c r="J29" s="60"/>
      <c r="K29" s="61">
        <f t="shared" si="1"/>
        <v>1010.2500000000001</v>
      </c>
      <c r="L29" s="97" t="s">
        <v>142</v>
      </c>
      <c r="N29" s="25"/>
    </row>
    <row r="30" spans="1:14" ht="86.4" customHeight="1" x14ac:dyDescent="0.35">
      <c r="A30" s="93" t="s">
        <v>135</v>
      </c>
      <c r="B30" s="55" t="s">
        <v>6</v>
      </c>
      <c r="C30" s="56">
        <v>1</v>
      </c>
      <c r="D30" s="56">
        <v>1</v>
      </c>
      <c r="E30" s="55" t="s">
        <v>5</v>
      </c>
      <c r="F30" s="57">
        <f>IFERROR(VLOOKUP(E30,Costs[],2,FALSE),"")</f>
        <v>13.47</v>
      </c>
      <c r="G30" s="58">
        <v>0.17</v>
      </c>
      <c r="H30" s="59">
        <v>5</v>
      </c>
      <c r="I30" s="59">
        <v>15</v>
      </c>
      <c r="J30" s="60"/>
      <c r="K30" s="61">
        <f>IFERROR((((F30*G30)*H30)*I30)/D30,0)</f>
        <v>171.74250000000001</v>
      </c>
      <c r="L30" s="97" t="s">
        <v>143</v>
      </c>
    </row>
    <row r="31" spans="1:14" x14ac:dyDescent="0.35">
      <c r="A31" s="180"/>
      <c r="B31" s="181"/>
      <c r="C31" s="136"/>
      <c r="D31" s="136"/>
      <c r="E31" s="181"/>
      <c r="F31" s="137" t="str">
        <f>IFERROR(VLOOKUP(E31,Costs[],2,FALSE),"")</f>
        <v/>
      </c>
      <c r="G31" s="138"/>
      <c r="H31" s="139"/>
      <c r="I31" s="139"/>
      <c r="J31" s="60"/>
      <c r="K31" s="140">
        <f t="shared" ref="K31:K41" si="2">IFERROR((((F31*G31)*H31)*I31)/D31,0)</f>
        <v>0</v>
      </c>
      <c r="L31" s="182"/>
    </row>
    <row r="32" spans="1:14" ht="72.5" x14ac:dyDescent="0.35">
      <c r="A32" s="93" t="s">
        <v>119</v>
      </c>
      <c r="B32" s="55" t="s">
        <v>8</v>
      </c>
      <c r="C32" s="56">
        <v>1</v>
      </c>
      <c r="D32" s="56">
        <v>1</v>
      </c>
      <c r="E32" s="55" t="s">
        <v>5</v>
      </c>
      <c r="F32" s="57">
        <f>IFERROR(VLOOKUP(E32,Costs[],2,FALSE),"")</f>
        <v>13.47</v>
      </c>
      <c r="G32" s="58">
        <v>0.17</v>
      </c>
      <c r="H32" s="59">
        <v>5</v>
      </c>
      <c r="I32" s="59">
        <v>14</v>
      </c>
      <c r="J32" s="60"/>
      <c r="K32" s="61">
        <f t="shared" si="2"/>
        <v>160.29300000000001</v>
      </c>
      <c r="L32" s="97" t="s">
        <v>144</v>
      </c>
    </row>
    <row r="33" spans="1:12" ht="58" x14ac:dyDescent="0.35">
      <c r="A33" s="93" t="s">
        <v>68</v>
      </c>
      <c r="B33" s="55" t="s">
        <v>8</v>
      </c>
      <c r="C33" s="56">
        <v>1</v>
      </c>
      <c r="D33" s="56">
        <v>3</v>
      </c>
      <c r="E33" s="55" t="s">
        <v>5</v>
      </c>
      <c r="F33" s="57">
        <f>IFERROR(VLOOKUP(E33,Costs[],2,FALSE),"")</f>
        <v>13.47</v>
      </c>
      <c r="G33" s="58">
        <v>0.25</v>
      </c>
      <c r="H33" s="59">
        <v>10</v>
      </c>
      <c r="I33" s="59">
        <v>14</v>
      </c>
      <c r="J33" s="60"/>
      <c r="K33" s="61">
        <f t="shared" si="2"/>
        <v>157.15</v>
      </c>
      <c r="L33" s="97" t="s">
        <v>137</v>
      </c>
    </row>
    <row r="34" spans="1:12" ht="58" x14ac:dyDescent="0.35">
      <c r="A34" s="93" t="s">
        <v>138</v>
      </c>
      <c r="B34" s="55" t="s">
        <v>8</v>
      </c>
      <c r="C34" s="56">
        <v>1</v>
      </c>
      <c r="D34" s="56">
        <v>3</v>
      </c>
      <c r="E34" s="55" t="s">
        <v>5</v>
      </c>
      <c r="F34" s="57">
        <f>IFERROR(VLOOKUP(E34,Costs[],2,FALSE),"")</f>
        <v>13.47</v>
      </c>
      <c r="G34" s="58">
        <v>0.17</v>
      </c>
      <c r="H34" s="59">
        <v>5</v>
      </c>
      <c r="I34" s="59">
        <v>14</v>
      </c>
      <c r="J34" s="60"/>
      <c r="K34" s="61">
        <f t="shared" si="2"/>
        <v>53.431000000000004</v>
      </c>
      <c r="L34" s="97" t="s">
        <v>145</v>
      </c>
    </row>
    <row r="35" spans="1:12" ht="43.5" x14ac:dyDescent="0.35">
      <c r="A35" s="93" t="s">
        <v>123</v>
      </c>
      <c r="B35" s="55" t="s">
        <v>8</v>
      </c>
      <c r="C35" s="56">
        <v>1</v>
      </c>
      <c r="D35" s="56">
        <v>1</v>
      </c>
      <c r="E35" s="55" t="s">
        <v>5</v>
      </c>
      <c r="F35" s="57">
        <f>IFERROR(VLOOKUP(E35,Costs[],2,FALSE),"")</f>
        <v>13.47</v>
      </c>
      <c r="G35" s="58">
        <v>0.25</v>
      </c>
      <c r="H35" s="59">
        <v>5</v>
      </c>
      <c r="I35" s="59">
        <v>14</v>
      </c>
      <c r="J35" s="60"/>
      <c r="K35" s="61">
        <f t="shared" si="2"/>
        <v>235.72500000000002</v>
      </c>
      <c r="L35" s="97" t="s">
        <v>125</v>
      </c>
    </row>
    <row r="36" spans="1:12" ht="43.5" x14ac:dyDescent="0.35">
      <c r="A36" s="93" t="s">
        <v>146</v>
      </c>
      <c r="B36" s="55" t="s">
        <v>8</v>
      </c>
      <c r="C36" s="56">
        <v>1</v>
      </c>
      <c r="D36" s="56">
        <v>1</v>
      </c>
      <c r="E36" s="55" t="s">
        <v>5</v>
      </c>
      <c r="F36" s="57">
        <f>IFERROR(VLOOKUP(E36,Costs[],2,FALSE),"")</f>
        <v>13.47</v>
      </c>
      <c r="G36" s="58">
        <v>0.08</v>
      </c>
      <c r="H36" s="59">
        <v>15</v>
      </c>
      <c r="I36" s="59">
        <v>14</v>
      </c>
      <c r="J36" s="60"/>
      <c r="K36" s="61">
        <f t="shared" si="2"/>
        <v>226.29600000000002</v>
      </c>
      <c r="L36" s="97" t="s">
        <v>147</v>
      </c>
    </row>
    <row r="37" spans="1:12" ht="72.5" x14ac:dyDescent="0.35">
      <c r="A37" s="93" t="s">
        <v>128</v>
      </c>
      <c r="B37" s="55" t="s">
        <v>8</v>
      </c>
      <c r="C37" s="56">
        <v>1</v>
      </c>
      <c r="D37" s="56">
        <v>1</v>
      </c>
      <c r="E37" s="55" t="s">
        <v>5</v>
      </c>
      <c r="F37" s="57">
        <f>IFERROR(VLOOKUP(E37,Costs[],2,FALSE),"")</f>
        <v>13.47</v>
      </c>
      <c r="G37" s="58">
        <v>0.08</v>
      </c>
      <c r="H37" s="59">
        <v>15</v>
      </c>
      <c r="I37" s="59">
        <v>14</v>
      </c>
      <c r="J37" s="60"/>
      <c r="K37" s="61">
        <f t="shared" si="2"/>
        <v>226.29600000000002</v>
      </c>
      <c r="L37" s="97" t="s">
        <v>148</v>
      </c>
    </row>
    <row r="38" spans="1:12" ht="58" x14ac:dyDescent="0.35">
      <c r="A38" s="93" t="s">
        <v>130</v>
      </c>
      <c r="B38" s="55" t="s">
        <v>8</v>
      </c>
      <c r="C38" s="56">
        <v>1</v>
      </c>
      <c r="D38" s="56">
        <v>3</v>
      </c>
      <c r="E38" s="55" t="s">
        <v>3</v>
      </c>
      <c r="F38" s="57">
        <f>IFERROR(VLOOKUP(E38,Costs[],2,FALSE),"")</f>
        <v>35.47</v>
      </c>
      <c r="G38" s="58">
        <v>0.33</v>
      </c>
      <c r="H38" s="59">
        <v>5</v>
      </c>
      <c r="I38" s="59">
        <v>14</v>
      </c>
      <c r="J38" s="60"/>
      <c r="K38" s="61">
        <f t="shared" si="2"/>
        <v>273.11899999999997</v>
      </c>
      <c r="L38" s="97" t="s">
        <v>149</v>
      </c>
    </row>
    <row r="39" spans="1:12" ht="72.5" x14ac:dyDescent="0.35">
      <c r="A39" s="96" t="s">
        <v>152</v>
      </c>
      <c r="B39" s="18" t="s">
        <v>8</v>
      </c>
      <c r="C39" s="56">
        <v>1</v>
      </c>
      <c r="D39" s="56">
        <v>1</v>
      </c>
      <c r="E39" s="18" t="s">
        <v>5</v>
      </c>
      <c r="F39" s="177">
        <f>IFERROR(VLOOKUP(E39,Costs[],2,FALSE),"")</f>
        <v>13.47</v>
      </c>
      <c r="G39" s="58">
        <v>0.92</v>
      </c>
      <c r="H39" s="59">
        <v>5</v>
      </c>
      <c r="I39" s="59">
        <v>15</v>
      </c>
      <c r="J39" s="60"/>
      <c r="K39" s="61">
        <f>IFERROR((((F39*G39)*H39)*I39)/D39,0)</f>
        <v>929.43000000000006</v>
      </c>
      <c r="L39" s="97" t="s">
        <v>154</v>
      </c>
    </row>
    <row r="40" spans="1:12" ht="124.25" customHeight="1" x14ac:dyDescent="0.35">
      <c r="A40" s="96" t="s">
        <v>151</v>
      </c>
      <c r="B40" s="18" t="s">
        <v>8</v>
      </c>
      <c r="C40" s="56">
        <v>1</v>
      </c>
      <c r="D40" s="56">
        <v>3</v>
      </c>
      <c r="E40" s="18" t="s">
        <v>5</v>
      </c>
      <c r="F40" s="177">
        <f>IFERROR(VLOOKUP(E40,Costs[],2,FALSE),"")</f>
        <v>13.47</v>
      </c>
      <c r="G40" s="58">
        <v>0.33</v>
      </c>
      <c r="H40" s="59">
        <v>5</v>
      </c>
      <c r="I40" s="59">
        <v>15</v>
      </c>
      <c r="J40" s="60"/>
      <c r="K40" s="61">
        <f>IFERROR((((F40*G40)*H40)*I40)/D40,0)</f>
        <v>111.1275</v>
      </c>
      <c r="L40" s="97" t="s">
        <v>156</v>
      </c>
    </row>
    <row r="41" spans="1:12" ht="123.65" customHeight="1" x14ac:dyDescent="0.35">
      <c r="A41" s="93" t="s">
        <v>133</v>
      </c>
      <c r="B41" s="55" t="s">
        <v>6</v>
      </c>
      <c r="C41" s="56">
        <v>1</v>
      </c>
      <c r="D41" s="56">
        <v>1</v>
      </c>
      <c r="E41" s="55" t="s">
        <v>5</v>
      </c>
      <c r="F41" s="57">
        <f>IFERROR(VLOOKUP(E41,Costs[],2,FALSE),"")</f>
        <v>13.47</v>
      </c>
      <c r="G41" s="58">
        <v>0.5</v>
      </c>
      <c r="H41" s="59">
        <v>10</v>
      </c>
      <c r="I41" s="59">
        <v>14</v>
      </c>
      <c r="J41" s="60"/>
      <c r="K41" s="61">
        <f t="shared" si="2"/>
        <v>942.90000000000009</v>
      </c>
      <c r="L41" s="97" t="s">
        <v>142</v>
      </c>
    </row>
    <row r="42" spans="1:12" ht="58" x14ac:dyDescent="0.35">
      <c r="A42" s="93" t="s">
        <v>135</v>
      </c>
      <c r="B42" s="55" t="s">
        <v>6</v>
      </c>
      <c r="C42" s="56">
        <v>1</v>
      </c>
      <c r="D42" s="56">
        <v>1</v>
      </c>
      <c r="E42" s="55" t="s">
        <v>5</v>
      </c>
      <c r="F42" s="57">
        <f>IFERROR(VLOOKUP(E42,Costs[],2,FALSE),"")</f>
        <v>13.47</v>
      </c>
      <c r="G42" s="58">
        <v>0.08</v>
      </c>
      <c r="H42" s="59">
        <v>5</v>
      </c>
      <c r="I42" s="59">
        <v>14</v>
      </c>
      <c r="J42" s="60"/>
      <c r="K42" s="61">
        <f>IFERROR((((F42*G42)*H42)*I42)/D42,0)</f>
        <v>75.432000000000016</v>
      </c>
      <c r="L42" s="97" t="s">
        <v>150</v>
      </c>
    </row>
    <row r="43" spans="1:12" x14ac:dyDescent="0.35">
      <c r="B43" s="19"/>
      <c r="C43" s="20"/>
      <c r="D43" s="20"/>
      <c r="E43" s="20"/>
      <c r="F43" s="21"/>
      <c r="G43" s="22"/>
      <c r="H43" s="23"/>
      <c r="I43" s="23"/>
      <c r="K43" s="24"/>
    </row>
    <row r="44" spans="1:12" ht="29" x14ac:dyDescent="0.35">
      <c r="A44" s="47" t="s">
        <v>23</v>
      </c>
      <c r="B44" s="48"/>
      <c r="C44" s="20"/>
      <c r="D44" s="20"/>
      <c r="G44" s="22"/>
      <c r="H44" s="23"/>
      <c r="I44" s="23"/>
      <c r="K44" s="24"/>
    </row>
    <row r="45" spans="1:12" x14ac:dyDescent="0.35">
      <c r="A45" s="47"/>
      <c r="B45" s="48"/>
      <c r="C45" s="20"/>
      <c r="D45" s="20"/>
      <c r="G45" s="22"/>
      <c r="H45" s="23"/>
      <c r="I45" s="23"/>
      <c r="K45" s="24"/>
    </row>
    <row r="46" spans="1:12" x14ac:dyDescent="0.35">
      <c r="A46" s="47"/>
      <c r="B46" s="48"/>
      <c r="C46" s="20"/>
      <c r="D46" s="20"/>
      <c r="G46" s="22"/>
      <c r="H46" s="23"/>
      <c r="I46" s="23"/>
      <c r="K46" s="24"/>
    </row>
    <row r="47" spans="1:12" ht="130.5" x14ac:dyDescent="0.35">
      <c r="A47" s="40" t="s">
        <v>24</v>
      </c>
      <c r="B47" s="41" t="s">
        <v>25</v>
      </c>
      <c r="C47" s="42" t="s">
        <v>26</v>
      </c>
      <c r="D47" s="42" t="s">
        <v>27</v>
      </c>
      <c r="E47" s="43" t="s">
        <v>28</v>
      </c>
      <c r="F47" s="44" t="s">
        <v>29</v>
      </c>
      <c r="G47" s="44" t="s">
        <v>30</v>
      </c>
      <c r="H47" s="44" t="s">
        <v>31</v>
      </c>
      <c r="I47" s="44" t="s">
        <v>32</v>
      </c>
      <c r="J47" s="49" t="s">
        <v>20</v>
      </c>
      <c r="K47" s="45" t="s">
        <v>33</v>
      </c>
      <c r="L47" s="179" t="s">
        <v>121</v>
      </c>
    </row>
    <row r="48" spans="1:12" x14ac:dyDescent="0.35">
      <c r="A48" s="96" t="s">
        <v>116</v>
      </c>
      <c r="B48" s="55" t="s">
        <v>6</v>
      </c>
      <c r="C48" s="56">
        <v>1</v>
      </c>
      <c r="D48" s="56">
        <v>3</v>
      </c>
      <c r="E48" s="67" t="s">
        <v>117</v>
      </c>
      <c r="F48" s="68">
        <v>100</v>
      </c>
      <c r="G48" s="58">
        <v>0.5</v>
      </c>
      <c r="H48" s="59">
        <v>1</v>
      </c>
      <c r="I48" s="59">
        <v>14</v>
      </c>
      <c r="J48" s="60"/>
      <c r="K48" s="61">
        <f>IFERROR((((F48*G48)*H48)*I48)/D48,0)</f>
        <v>233.33333333333334</v>
      </c>
      <c r="L48" s="69"/>
    </row>
    <row r="49" spans="1:12" x14ac:dyDescent="0.35">
      <c r="A49" s="94"/>
      <c r="B49" s="55"/>
      <c r="C49" s="56"/>
      <c r="D49" s="56"/>
      <c r="E49" s="67"/>
      <c r="F49" s="68"/>
      <c r="G49" s="58"/>
      <c r="H49" s="59"/>
      <c r="I49" s="59"/>
      <c r="J49" s="60"/>
      <c r="K49" s="61">
        <f>IFERROR((((F49*G49)*H49)*I49)/D49,0)</f>
        <v>0</v>
      </c>
      <c r="L49" s="98"/>
    </row>
    <row r="50" spans="1:12" x14ac:dyDescent="0.35">
      <c r="A50" s="96"/>
      <c r="B50" s="18"/>
      <c r="C50" s="56"/>
      <c r="D50" s="56"/>
      <c r="E50" s="67"/>
      <c r="F50" s="68"/>
      <c r="G50" s="58"/>
      <c r="H50" s="59"/>
      <c r="I50" s="59"/>
      <c r="J50" s="60"/>
      <c r="K50" s="61">
        <f t="shared" si="0"/>
        <v>0</v>
      </c>
      <c r="L50" s="97"/>
    </row>
    <row r="51" spans="1:12" x14ac:dyDescent="0.35">
      <c r="A51" s="94"/>
      <c r="B51" s="55"/>
      <c r="C51" s="56"/>
      <c r="D51" s="56"/>
      <c r="E51" s="67"/>
      <c r="F51" s="68"/>
      <c r="G51" s="58"/>
      <c r="H51" s="59"/>
      <c r="I51" s="59"/>
      <c r="J51" s="60"/>
      <c r="K51" s="61">
        <f>IFERROR((((F51*G51)*H51)*I51)/D51,0)</f>
        <v>0</v>
      </c>
      <c r="L51" s="98"/>
    </row>
    <row r="52" spans="1:12" x14ac:dyDescent="0.35">
      <c r="A52" s="96"/>
      <c r="B52" s="18"/>
      <c r="C52" s="56"/>
      <c r="D52" s="56"/>
      <c r="E52" s="67"/>
      <c r="F52" s="68"/>
      <c r="G52" s="58"/>
      <c r="H52" s="59"/>
      <c r="I52" s="59"/>
      <c r="J52" s="60"/>
      <c r="K52" s="61">
        <f t="shared" ref="K52:K55" si="3">IFERROR((((F52*G52)*H52)*I52)/D52,0)</f>
        <v>0</v>
      </c>
      <c r="L52" s="97"/>
    </row>
    <row r="53" spans="1:12" x14ac:dyDescent="0.35">
      <c r="A53" s="96"/>
      <c r="B53" s="18"/>
      <c r="C53" s="56"/>
      <c r="D53" s="56"/>
      <c r="E53" s="67"/>
      <c r="F53" s="68"/>
      <c r="G53" s="58"/>
      <c r="H53" s="59"/>
      <c r="I53" s="59"/>
      <c r="J53" s="60"/>
      <c r="K53" s="61">
        <f t="shared" si="3"/>
        <v>0</v>
      </c>
      <c r="L53" s="97"/>
    </row>
    <row r="54" spans="1:12" x14ac:dyDescent="0.35">
      <c r="A54" s="96"/>
      <c r="B54" s="18"/>
      <c r="C54" s="56"/>
      <c r="D54" s="56"/>
      <c r="E54" s="67"/>
      <c r="F54" s="68"/>
      <c r="G54" s="58"/>
      <c r="H54" s="59"/>
      <c r="I54" s="59"/>
      <c r="J54" s="60"/>
      <c r="K54" s="61">
        <f t="shared" si="3"/>
        <v>0</v>
      </c>
      <c r="L54" s="97"/>
    </row>
    <row r="55" spans="1:12" x14ac:dyDescent="0.35">
      <c r="A55" s="96"/>
      <c r="B55" s="18"/>
      <c r="C55" s="56"/>
      <c r="D55" s="56"/>
      <c r="E55" s="67"/>
      <c r="F55" s="68"/>
      <c r="G55" s="58"/>
      <c r="H55" s="59"/>
      <c r="I55" s="59"/>
      <c r="J55" s="60"/>
      <c r="K55" s="61">
        <f t="shared" si="3"/>
        <v>0</v>
      </c>
      <c r="L55" s="97"/>
    </row>
    <row r="56" spans="1:12" x14ac:dyDescent="0.35">
      <c r="A56" s="109"/>
    </row>
    <row r="57" spans="1:12" ht="15" thickBot="1" x14ac:dyDescent="0.4">
      <c r="H57" s="146" t="s">
        <v>35</v>
      </c>
      <c r="I57" s="147"/>
      <c r="J57" s="148"/>
      <c r="K57" s="29">
        <f>SUM(K7:K51)</f>
        <v>10866.103333333334</v>
      </c>
    </row>
    <row r="58" spans="1:12" ht="15" thickTop="1" x14ac:dyDescent="0.35">
      <c r="A58" s="110"/>
    </row>
    <row r="59" spans="1:12" x14ac:dyDescent="0.35">
      <c r="A59" s="111"/>
      <c r="B59" s="28"/>
      <c r="D59" s="15"/>
      <c r="E59" s="15"/>
      <c r="F59" s="15"/>
      <c r="G59" s="15"/>
      <c r="H59" s="15"/>
      <c r="I59" s="51" t="s">
        <v>36</v>
      </c>
      <c r="J59" s="53" t="s">
        <v>20</v>
      </c>
      <c r="K59" s="50" t="s">
        <v>37</v>
      </c>
      <c r="L59" s="178" t="s">
        <v>22</v>
      </c>
    </row>
    <row r="60" spans="1:12" x14ac:dyDescent="0.35">
      <c r="A60" s="111"/>
      <c r="B60" s="28"/>
      <c r="I60" s="52" t="s">
        <v>118</v>
      </c>
      <c r="J60" s="60"/>
      <c r="K60" s="61">
        <v>20</v>
      </c>
      <c r="L60" s="97"/>
    </row>
    <row r="61" spans="1:12" x14ac:dyDescent="0.35">
      <c r="A61" s="111"/>
      <c r="B61" s="28"/>
      <c r="I61" s="52"/>
      <c r="J61" s="60"/>
      <c r="K61" s="61"/>
      <c r="L61" s="97"/>
    </row>
    <row r="62" spans="1:12" x14ac:dyDescent="0.35">
      <c r="A62" s="111"/>
      <c r="B62" s="28"/>
      <c r="I62" s="52"/>
      <c r="J62" s="60"/>
      <c r="K62" s="61"/>
      <c r="L62" s="97"/>
    </row>
    <row r="63" spans="1:12" x14ac:dyDescent="0.35">
      <c r="A63" s="111"/>
      <c r="B63" s="28"/>
      <c r="I63" s="52"/>
      <c r="J63" s="60"/>
      <c r="K63" s="61">
        <v>0</v>
      </c>
      <c r="L63" s="97"/>
    </row>
    <row r="64" spans="1:12" x14ac:dyDescent="0.35">
      <c r="I64" s="52"/>
      <c r="J64" s="60"/>
      <c r="K64" s="61">
        <v>0</v>
      </c>
      <c r="L64" s="97"/>
    </row>
    <row r="65" spans="9:12" x14ac:dyDescent="0.35">
      <c r="I65" s="52"/>
      <c r="J65" s="60"/>
      <c r="K65" s="61">
        <v>0</v>
      </c>
      <c r="L65" s="97"/>
    </row>
    <row r="66" spans="9:12" x14ac:dyDescent="0.35">
      <c r="I66" s="52"/>
      <c r="J66" s="60"/>
      <c r="K66" s="61">
        <v>0</v>
      </c>
      <c r="L66" s="97"/>
    </row>
    <row r="68" spans="9:12" ht="15" thickBot="1" x14ac:dyDescent="0.4">
      <c r="I68" s="62" t="s">
        <v>39</v>
      </c>
      <c r="J68" s="62"/>
      <c r="K68" s="30">
        <f>SUM(K60:K66)</f>
        <v>20</v>
      </c>
    </row>
    <row r="69" spans="9:12" ht="15" thickTop="1" x14ac:dyDescent="0.35"/>
    <row r="70" spans="9:12" ht="15" thickBot="1" x14ac:dyDescent="0.4">
      <c r="I70" s="7" t="s">
        <v>40</v>
      </c>
      <c r="J70" s="9"/>
      <c r="K70" s="31">
        <f>K57+K68</f>
        <v>10886.103333333334</v>
      </c>
    </row>
    <row r="71" spans="9:12" ht="15" thickTop="1" x14ac:dyDescent="0.35"/>
  </sheetData>
  <protectedRanges>
    <protectedRange sqref="H57:K57 A7:B7 A47:B47 D59:I59 I68:K68 J70:K70 K59:K66 K49:K55 F49:F55 K8:K42 F8:F42" name="Locked cells"/>
    <protectedRange sqref="K48 F48" name="Locked cells_3"/>
  </protectedRanges>
  <mergeCells count="3">
    <mergeCell ref="A1:L2"/>
    <mergeCell ref="B4:E4"/>
    <mergeCell ref="H57:J57"/>
  </mergeCells>
  <phoneticPr fontId="9" type="noConversion"/>
  <dataValidations count="1">
    <dataValidation type="list" allowBlank="1" showInputMessage="1" showErrorMessage="1" sqref="B8:B42" xr:uid="{C2A3AD08-0D85-4B6A-AAFC-CC2E16A6BAE7}">
      <formula1>"Spring,Summer,Autumn"</formula1>
    </dataValidation>
  </dataValidations>
  <pageMargins left="0.7" right="0.7" top="0.75" bottom="0.75" header="0.3" footer="0.3"/>
  <tableParts count="3">
    <tablePart r:id="rId1"/>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FE64E52A-C4FB-4981-9E97-0EBC6BE5F4A6}">
          <x14:formula1>
            <xm:f>'Costs'!$D$2:$D$4</xm:f>
          </x14:formula1>
          <xm:sqref>B48:B55</xm:sqref>
        </x14:dataValidation>
        <x14:dataValidation type="list" allowBlank="1" showInputMessage="1" showErrorMessage="1" xr:uid="{55887187-44DB-432F-A144-8B1C1D7990B6}">
          <x14:formula1>
            <xm:f>'Costs'!$A$2:$A$4</xm:f>
          </x14:formula1>
          <xm:sqref>E8:E42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F5CB0-312D-4394-A9F0-0F2EDA4E23D9}">
  <dimension ref="A1:L66"/>
  <sheetViews>
    <sheetView zoomScale="90" zoomScaleNormal="90" workbookViewId="0">
      <selection activeCell="E8" sqref="E8"/>
    </sheetView>
  </sheetViews>
  <sheetFormatPr defaultRowHeight="14.5" x14ac:dyDescent="0.35"/>
  <cols>
    <col min="1" max="1" width="27.36328125" customWidth="1"/>
    <col min="2" max="2" width="12.6328125" customWidth="1"/>
    <col min="3" max="3" width="8" customWidth="1"/>
    <col min="5" max="5" width="16.54296875" customWidth="1"/>
    <col min="9" max="9" width="20.26953125" customWidth="1"/>
    <col min="11" max="11" width="13.81640625" customWidth="1"/>
    <col min="12" max="12" width="32.1796875" style="118" customWidth="1"/>
  </cols>
  <sheetData>
    <row r="1" spans="1:12" x14ac:dyDescent="0.35">
      <c r="A1" s="141" t="s">
        <v>9</v>
      </c>
      <c r="B1" s="142"/>
      <c r="C1" s="142"/>
      <c r="D1" s="142"/>
      <c r="E1" s="142"/>
      <c r="F1" s="142"/>
      <c r="G1" s="142"/>
      <c r="H1" s="142"/>
      <c r="I1" s="142"/>
      <c r="J1" s="142"/>
      <c r="K1" s="142"/>
      <c r="L1" s="142"/>
    </row>
    <row r="2" spans="1:12" x14ac:dyDescent="0.35">
      <c r="A2" s="143"/>
      <c r="B2" s="144"/>
      <c r="C2" s="144"/>
      <c r="D2" s="144"/>
      <c r="E2" s="144"/>
      <c r="F2" s="144"/>
      <c r="G2" s="144"/>
      <c r="H2" s="144"/>
      <c r="I2" s="144"/>
      <c r="J2" s="144"/>
      <c r="K2" s="144"/>
      <c r="L2" s="144"/>
    </row>
    <row r="3" spans="1:12" x14ac:dyDescent="0.35">
      <c r="A3" s="16"/>
      <c r="B3" s="16"/>
      <c r="C3" s="16"/>
      <c r="D3" s="16"/>
      <c r="E3" s="16"/>
      <c r="F3" s="16"/>
      <c r="G3" s="16"/>
      <c r="H3" s="16"/>
      <c r="I3" s="16"/>
      <c r="J3" s="16"/>
      <c r="K3" s="16"/>
      <c r="L3" s="113"/>
    </row>
    <row r="4" spans="1:12" ht="23.5" x14ac:dyDescent="0.55000000000000004">
      <c r="A4" s="63"/>
      <c r="B4" s="145" t="s">
        <v>69</v>
      </c>
      <c r="C4" s="145"/>
      <c r="D4" s="145"/>
      <c r="E4" s="145"/>
      <c r="F4" s="17"/>
      <c r="G4" s="17"/>
      <c r="H4" s="17"/>
      <c r="I4" s="17"/>
      <c r="J4" s="17"/>
      <c r="K4" s="17"/>
      <c r="L4" s="114"/>
    </row>
    <row r="5" spans="1:12" x14ac:dyDescent="0.35">
      <c r="A5" s="16"/>
      <c r="B5" s="16"/>
      <c r="C5" s="16"/>
      <c r="D5" s="16"/>
      <c r="E5" s="16"/>
      <c r="F5" s="16"/>
      <c r="G5" s="16"/>
      <c r="H5" s="16"/>
      <c r="I5" s="16"/>
      <c r="J5" s="16"/>
      <c r="K5" s="16"/>
      <c r="L5" s="113"/>
    </row>
    <row r="6" spans="1:12" x14ac:dyDescent="0.35">
      <c r="A6" s="16"/>
      <c r="B6" s="16"/>
      <c r="C6" s="16"/>
      <c r="D6" s="16"/>
      <c r="E6" s="16"/>
      <c r="F6" s="16"/>
      <c r="G6" s="16"/>
      <c r="H6" s="16"/>
      <c r="I6" s="16"/>
      <c r="J6" s="16"/>
      <c r="K6" s="16"/>
      <c r="L6" s="113"/>
    </row>
    <row r="7" spans="1:12" ht="116" x14ac:dyDescent="0.35">
      <c r="A7" s="35" t="s">
        <v>11</v>
      </c>
      <c r="B7" s="36" t="s">
        <v>12</v>
      </c>
      <c r="C7" s="37" t="s">
        <v>13</v>
      </c>
      <c r="D7" s="37" t="s">
        <v>14</v>
      </c>
      <c r="E7" s="38" t="s">
        <v>15</v>
      </c>
      <c r="F7" s="37" t="s">
        <v>16</v>
      </c>
      <c r="G7" s="37" t="s">
        <v>17</v>
      </c>
      <c r="H7" s="37" t="s">
        <v>18</v>
      </c>
      <c r="I7" s="37" t="s">
        <v>19</v>
      </c>
      <c r="J7" s="64" t="s">
        <v>20</v>
      </c>
      <c r="K7" s="65" t="s">
        <v>21</v>
      </c>
      <c r="L7" s="115" t="s">
        <v>22</v>
      </c>
    </row>
    <row r="8" spans="1:12" ht="87" x14ac:dyDescent="0.35">
      <c r="A8" s="33" t="s">
        <v>70</v>
      </c>
      <c r="B8" s="55" t="s">
        <v>6</v>
      </c>
      <c r="C8" s="56">
        <v>1</v>
      </c>
      <c r="D8" s="56">
        <v>1</v>
      </c>
      <c r="E8" s="55" t="s">
        <v>5</v>
      </c>
      <c r="F8" s="57">
        <f>IFERROR(VLOOKUP(E8,[1]!Costs[#Data],2,FALSE),"")</f>
        <v>13.47</v>
      </c>
      <c r="G8" s="57">
        <v>0.17</v>
      </c>
      <c r="H8" s="59">
        <v>5</v>
      </c>
      <c r="I8" s="59">
        <v>10</v>
      </c>
      <c r="J8" s="60"/>
      <c r="K8" s="61">
        <f>IFERROR((((F8*G8)*H8)*I8)/D8,0)</f>
        <v>114.495</v>
      </c>
      <c r="L8" s="97" t="s">
        <v>113</v>
      </c>
    </row>
    <row r="9" spans="1:12" ht="58" x14ac:dyDescent="0.35">
      <c r="A9" s="33" t="s">
        <v>68</v>
      </c>
      <c r="B9" s="55" t="s">
        <v>6</v>
      </c>
      <c r="C9" s="56">
        <v>1</v>
      </c>
      <c r="D9" s="56">
        <v>3</v>
      </c>
      <c r="E9" s="55" t="s">
        <v>5</v>
      </c>
      <c r="F9" s="57">
        <f>IFERROR(VLOOKUP(E9,[1]!Costs[#Data],2,FALSE),"")</f>
        <v>13.47</v>
      </c>
      <c r="G9" s="57">
        <v>0.25</v>
      </c>
      <c r="H9" s="59">
        <v>10</v>
      </c>
      <c r="I9" s="59">
        <v>10</v>
      </c>
      <c r="J9" s="60"/>
      <c r="K9" s="61">
        <f>IFERROR((((F9*G9)*H9)*I9)/D9,0)</f>
        <v>112.25000000000001</v>
      </c>
      <c r="L9" s="97" t="s">
        <v>72</v>
      </c>
    </row>
    <row r="10" spans="1:12" ht="72.5" x14ac:dyDescent="0.35">
      <c r="A10" s="107" t="s">
        <v>73</v>
      </c>
      <c r="B10" s="55" t="s">
        <v>6</v>
      </c>
      <c r="C10" s="56">
        <v>1</v>
      </c>
      <c r="D10" s="56">
        <v>5</v>
      </c>
      <c r="E10" s="55" t="s">
        <v>5</v>
      </c>
      <c r="F10" s="57">
        <f>IFERROR(VLOOKUP(E10,[1]!Costs[#Data],2,FALSE),"")</f>
        <v>13.47</v>
      </c>
      <c r="G10" s="57">
        <v>0.5</v>
      </c>
      <c r="H10" s="59">
        <v>3</v>
      </c>
      <c r="I10" s="59">
        <v>10</v>
      </c>
      <c r="J10" s="60"/>
      <c r="K10" s="61">
        <f t="shared" ref="K10:K14" si="0">IFERROR((((F10*G10)*H10)*I10)/D10,0)</f>
        <v>40.410000000000004</v>
      </c>
      <c r="L10" s="108" t="s">
        <v>81</v>
      </c>
    </row>
    <row r="11" spans="1:12" ht="87" x14ac:dyDescent="0.35">
      <c r="A11" s="107" t="s">
        <v>74</v>
      </c>
      <c r="B11" s="55" t="s">
        <v>6</v>
      </c>
      <c r="C11" s="56">
        <v>1</v>
      </c>
      <c r="D11" s="56">
        <v>4</v>
      </c>
      <c r="E11" s="55" t="s">
        <v>5</v>
      </c>
      <c r="F11" s="57">
        <f>IFERROR(VLOOKUP(E11,[1]!Costs[#Data],2,FALSE),"")</f>
        <v>13.47</v>
      </c>
      <c r="G11" s="57">
        <v>0.5</v>
      </c>
      <c r="H11" s="59">
        <v>1</v>
      </c>
      <c r="I11" s="59">
        <v>10</v>
      </c>
      <c r="J11" s="60"/>
      <c r="K11" s="61">
        <f t="shared" si="0"/>
        <v>16.837500000000002</v>
      </c>
      <c r="L11" s="98" t="s">
        <v>75</v>
      </c>
    </row>
    <row r="12" spans="1:12" ht="58" x14ac:dyDescent="0.35">
      <c r="A12" s="116" t="s">
        <v>76</v>
      </c>
      <c r="B12" s="55" t="s">
        <v>6</v>
      </c>
      <c r="C12" s="56">
        <v>1</v>
      </c>
      <c r="D12" s="56">
        <v>1</v>
      </c>
      <c r="E12" s="55" t="s">
        <v>5</v>
      </c>
      <c r="F12" s="57">
        <f>IFERROR(VLOOKUP(E12,[1]!Costs[#Data],2,FALSE),"")</f>
        <v>13.47</v>
      </c>
      <c r="G12" s="57">
        <v>0.25</v>
      </c>
      <c r="H12" s="59">
        <v>5</v>
      </c>
      <c r="I12" s="59">
        <v>10</v>
      </c>
      <c r="J12" s="60"/>
      <c r="K12" s="61">
        <f t="shared" si="0"/>
        <v>168.37500000000003</v>
      </c>
      <c r="L12" s="108" t="s">
        <v>77</v>
      </c>
    </row>
    <row r="13" spans="1:12" ht="116" x14ac:dyDescent="0.35">
      <c r="A13" s="33" t="s">
        <v>78</v>
      </c>
      <c r="B13" s="55" t="s">
        <v>6</v>
      </c>
      <c r="C13" s="56">
        <v>1</v>
      </c>
      <c r="D13" s="56">
        <v>5</v>
      </c>
      <c r="E13" s="55" t="s">
        <v>5</v>
      </c>
      <c r="F13" s="57">
        <f>IFERROR(VLOOKUP(E13,[1]!Costs[#Data],2,FALSE),"")</f>
        <v>13.47</v>
      </c>
      <c r="G13" s="57">
        <v>1</v>
      </c>
      <c r="H13" s="59">
        <v>5</v>
      </c>
      <c r="I13" s="59">
        <v>10</v>
      </c>
      <c r="J13" s="60"/>
      <c r="K13" s="61">
        <f t="shared" si="0"/>
        <v>134.70000000000002</v>
      </c>
      <c r="L13" s="97" t="s">
        <v>114</v>
      </c>
    </row>
    <row r="14" spans="1:12" ht="58" x14ac:dyDescent="0.35">
      <c r="A14" s="120" t="s">
        <v>79</v>
      </c>
      <c r="B14" s="121" t="s">
        <v>6</v>
      </c>
      <c r="C14" s="99">
        <v>1</v>
      </c>
      <c r="D14" s="99">
        <v>1</v>
      </c>
      <c r="E14" s="121" t="s">
        <v>5</v>
      </c>
      <c r="F14" s="100">
        <f>IFERROR(VLOOKUP(E14,[1]!Costs[#Data],2,FALSE),"")</f>
        <v>13.47</v>
      </c>
      <c r="G14" s="100">
        <v>1.5</v>
      </c>
      <c r="H14" s="101">
        <v>5</v>
      </c>
      <c r="I14" s="101">
        <v>10</v>
      </c>
      <c r="J14" s="102"/>
      <c r="K14" s="103">
        <f t="shared" si="0"/>
        <v>1010.25</v>
      </c>
      <c r="L14" s="104" t="s">
        <v>80</v>
      </c>
    </row>
    <row r="15" spans="1:12" x14ac:dyDescent="0.35">
      <c r="A15" s="130"/>
      <c r="B15" s="130"/>
      <c r="C15" s="131"/>
      <c r="D15" s="131"/>
      <c r="E15" s="130"/>
      <c r="F15" s="132" t="str">
        <f>IFERROR(VLOOKUP(E15,[1]!Costs[#Data],2,FALSE),"")</f>
        <v/>
      </c>
      <c r="G15" s="132"/>
      <c r="H15" s="133"/>
      <c r="I15" s="133"/>
      <c r="J15" s="134"/>
      <c r="K15" s="135"/>
      <c r="L15" s="119"/>
    </row>
    <row r="16" spans="1:12" ht="87" x14ac:dyDescent="0.35">
      <c r="A16" s="122" t="s">
        <v>70</v>
      </c>
      <c r="B16" s="123" t="s">
        <v>8</v>
      </c>
      <c r="C16" s="124">
        <v>1</v>
      </c>
      <c r="D16" s="124">
        <v>1</v>
      </c>
      <c r="E16" s="123" t="s">
        <v>5</v>
      </c>
      <c r="F16" s="125">
        <f>IFERROR(VLOOKUP(E16,[1]!Costs[#Data],2,FALSE),"")</f>
        <v>13.47</v>
      </c>
      <c r="G16" s="125">
        <v>0.17</v>
      </c>
      <c r="H16" s="126">
        <v>5</v>
      </c>
      <c r="I16" s="126">
        <v>14</v>
      </c>
      <c r="J16" s="127"/>
      <c r="K16" s="128">
        <f>IFERROR((((F16*G16)*H16)*I16)/D16,0)</f>
        <v>160.29300000000001</v>
      </c>
      <c r="L16" s="129" t="s">
        <v>113</v>
      </c>
    </row>
    <row r="17" spans="1:12" ht="58" x14ac:dyDescent="0.35">
      <c r="A17" s="33" t="s">
        <v>68</v>
      </c>
      <c r="B17" s="55" t="s">
        <v>8</v>
      </c>
      <c r="C17" s="56">
        <v>1</v>
      </c>
      <c r="D17" s="56">
        <v>3</v>
      </c>
      <c r="E17" s="55" t="s">
        <v>5</v>
      </c>
      <c r="F17" s="57">
        <f>IFERROR(VLOOKUP(E17,[1]!Costs[#Data],2,FALSE),"")</f>
        <v>13.47</v>
      </c>
      <c r="G17" s="58">
        <v>0.25</v>
      </c>
      <c r="H17" s="58">
        <v>8</v>
      </c>
      <c r="I17" s="59">
        <v>14</v>
      </c>
      <c r="J17" s="60"/>
      <c r="K17" s="61">
        <f>IFERROR((((F17*G17)*H17)*I17)/D17,0)</f>
        <v>125.72000000000001</v>
      </c>
      <c r="L17" s="97" t="s">
        <v>72</v>
      </c>
    </row>
    <row r="18" spans="1:12" ht="58" x14ac:dyDescent="0.35">
      <c r="A18" s="33" t="s">
        <v>82</v>
      </c>
      <c r="B18" s="55" t="s">
        <v>8</v>
      </c>
      <c r="C18" s="56">
        <v>1</v>
      </c>
      <c r="D18" s="56">
        <v>1</v>
      </c>
      <c r="E18" s="55" t="s">
        <v>5</v>
      </c>
      <c r="F18" s="57">
        <f>IFERROR(VLOOKUP(E18,[1]!Costs[#Data],2,FALSE),"")</f>
        <v>13.47</v>
      </c>
      <c r="G18" s="58">
        <v>0.5</v>
      </c>
      <c r="H18" s="59">
        <v>2</v>
      </c>
      <c r="I18" s="59">
        <v>14</v>
      </c>
      <c r="J18" s="60"/>
      <c r="K18" s="61">
        <f t="shared" ref="K18:K21" si="1">IFERROR((((F18*G18)*H18)*I18)/D18,0)</f>
        <v>188.58</v>
      </c>
      <c r="L18" s="108" t="s">
        <v>83</v>
      </c>
    </row>
    <row r="19" spans="1:12" ht="87" x14ac:dyDescent="0.35">
      <c r="A19" s="33" t="s">
        <v>74</v>
      </c>
      <c r="B19" s="55" t="s">
        <v>8</v>
      </c>
      <c r="C19" s="56">
        <v>1</v>
      </c>
      <c r="D19" s="56">
        <v>4</v>
      </c>
      <c r="E19" s="55" t="s">
        <v>5</v>
      </c>
      <c r="F19" s="57">
        <f>IFERROR(VLOOKUP(E19,[1]!Costs[#Data],2,FALSE),"")</f>
        <v>13.47</v>
      </c>
      <c r="G19" s="58">
        <v>0.5</v>
      </c>
      <c r="H19" s="59">
        <v>1</v>
      </c>
      <c r="I19" s="59">
        <v>14</v>
      </c>
      <c r="J19" s="60"/>
      <c r="K19" s="61">
        <f t="shared" si="1"/>
        <v>23.572500000000002</v>
      </c>
      <c r="L19" s="98" t="s">
        <v>75</v>
      </c>
    </row>
    <row r="20" spans="1:12" ht="58" x14ac:dyDescent="0.35">
      <c r="A20" s="33" t="s">
        <v>76</v>
      </c>
      <c r="B20" s="55" t="s">
        <v>8</v>
      </c>
      <c r="C20" s="56">
        <v>1</v>
      </c>
      <c r="D20" s="56">
        <v>1</v>
      </c>
      <c r="E20" s="55" t="s">
        <v>5</v>
      </c>
      <c r="F20" s="57">
        <f>IFERROR(VLOOKUP(E20,[1]!Costs[#Data],2,FALSE),"")</f>
        <v>13.47</v>
      </c>
      <c r="G20" s="58">
        <v>0.25</v>
      </c>
      <c r="H20" s="59">
        <v>5</v>
      </c>
      <c r="I20" s="59">
        <v>14</v>
      </c>
      <c r="J20" s="60"/>
      <c r="K20" s="61">
        <f t="shared" si="1"/>
        <v>235.72500000000002</v>
      </c>
      <c r="L20" s="108" t="s">
        <v>77</v>
      </c>
    </row>
    <row r="21" spans="1:12" ht="116" x14ac:dyDescent="0.35">
      <c r="A21" s="33" t="s">
        <v>78</v>
      </c>
      <c r="B21" s="55" t="s">
        <v>8</v>
      </c>
      <c r="C21" s="56">
        <v>1</v>
      </c>
      <c r="D21" s="56">
        <v>5</v>
      </c>
      <c r="E21" s="33" t="s">
        <v>5</v>
      </c>
      <c r="F21" s="57">
        <f>IFERROR(VLOOKUP(E21,[1]!Costs[#Data],2,FALSE),"")</f>
        <v>13.47</v>
      </c>
      <c r="G21" s="58">
        <v>1</v>
      </c>
      <c r="H21" s="59">
        <v>5</v>
      </c>
      <c r="I21" s="59">
        <v>14</v>
      </c>
      <c r="J21" s="60"/>
      <c r="K21" s="61">
        <f t="shared" si="1"/>
        <v>188.58</v>
      </c>
      <c r="L21" s="97" t="s">
        <v>114</v>
      </c>
    </row>
    <row r="22" spans="1:12" ht="101.5" x14ac:dyDescent="0.35">
      <c r="A22" s="33" t="s">
        <v>84</v>
      </c>
      <c r="B22" s="55" t="s">
        <v>8</v>
      </c>
      <c r="C22" s="56">
        <v>1</v>
      </c>
      <c r="D22" s="56">
        <v>4</v>
      </c>
      <c r="E22" s="33" t="s">
        <v>3</v>
      </c>
      <c r="F22" s="57">
        <f>IFERROR(VLOOKUP(E22,[1]!Costs[#Data],2,FALSE),"")</f>
        <v>35.47</v>
      </c>
      <c r="G22" s="58">
        <v>2</v>
      </c>
      <c r="H22" s="59">
        <v>3</v>
      </c>
      <c r="I22" s="59">
        <v>14</v>
      </c>
      <c r="J22" s="60"/>
      <c r="K22" s="61">
        <f>IFERROR((((F22*G22)*H22)*I22)/D22,0)</f>
        <v>744.87</v>
      </c>
      <c r="L22" s="97" t="s">
        <v>85</v>
      </c>
    </row>
    <row r="23" spans="1:12" ht="58" x14ac:dyDescent="0.35">
      <c r="A23" s="33" t="s">
        <v>79</v>
      </c>
      <c r="B23" s="55" t="s">
        <v>8</v>
      </c>
      <c r="C23" s="56">
        <v>1</v>
      </c>
      <c r="D23" s="56">
        <v>1</v>
      </c>
      <c r="E23" s="33" t="s">
        <v>5</v>
      </c>
      <c r="F23" s="57">
        <f>IFERROR(VLOOKUP(E23,[1]!Costs[#Data],2,FALSE),"")</f>
        <v>13.47</v>
      </c>
      <c r="G23" s="58">
        <v>1.5</v>
      </c>
      <c r="H23" s="59">
        <v>5</v>
      </c>
      <c r="I23" s="59">
        <v>14</v>
      </c>
      <c r="J23" s="60"/>
      <c r="K23" s="61">
        <f>IFERROR((((F23*G23)*H23)*I23)/D23,0)</f>
        <v>1414.3500000000001</v>
      </c>
      <c r="L23" s="117" t="s">
        <v>80</v>
      </c>
    </row>
    <row r="25" spans="1:12" ht="101.5" x14ac:dyDescent="0.35">
      <c r="A25" s="33" t="s">
        <v>70</v>
      </c>
      <c r="B25" s="55" t="s">
        <v>4</v>
      </c>
      <c r="C25" s="56">
        <v>1</v>
      </c>
      <c r="D25" s="56">
        <v>1</v>
      </c>
      <c r="E25" s="55" t="s">
        <v>5</v>
      </c>
      <c r="F25" s="57">
        <f>IFERROR(VLOOKUP(E25,[1]!Costs[#Data],2,FALSE),"")</f>
        <v>13.47</v>
      </c>
      <c r="G25" s="58">
        <v>0.17</v>
      </c>
      <c r="H25" s="59">
        <v>5</v>
      </c>
      <c r="I25" s="59">
        <v>15</v>
      </c>
      <c r="J25" s="60"/>
      <c r="K25" s="61">
        <f>IFERROR((((F25*G25)*H25)*I25)/D25,0)</f>
        <v>171.74250000000001</v>
      </c>
      <c r="L25" s="108" t="s">
        <v>71</v>
      </c>
    </row>
    <row r="26" spans="1:12" ht="58" x14ac:dyDescent="0.35">
      <c r="A26" s="33" t="s">
        <v>68</v>
      </c>
      <c r="B26" s="55" t="s">
        <v>4</v>
      </c>
      <c r="C26" s="56">
        <v>1</v>
      </c>
      <c r="D26" s="56">
        <v>3</v>
      </c>
      <c r="E26" s="55" t="s">
        <v>5</v>
      </c>
      <c r="F26" s="57">
        <f>IFERROR(VLOOKUP(E26,[1]!Costs[#Data],2,FALSE),"")</f>
        <v>13.47</v>
      </c>
      <c r="G26" s="58">
        <v>0.25</v>
      </c>
      <c r="H26" s="59">
        <v>10</v>
      </c>
      <c r="I26" s="59">
        <v>15</v>
      </c>
      <c r="J26" s="60"/>
      <c r="K26" s="61">
        <f>IFERROR((((F26*G26)*H26)*I26)/D26,0)</f>
        <v>168.37500000000003</v>
      </c>
      <c r="L26" s="98" t="s">
        <v>72</v>
      </c>
    </row>
    <row r="27" spans="1:12" ht="72.5" x14ac:dyDescent="0.35">
      <c r="A27" s="107" t="s">
        <v>73</v>
      </c>
      <c r="B27" s="55" t="s">
        <v>4</v>
      </c>
      <c r="C27" s="56">
        <v>1</v>
      </c>
      <c r="D27" s="56">
        <v>5</v>
      </c>
      <c r="E27" s="55" t="s">
        <v>5</v>
      </c>
      <c r="F27" s="57">
        <f>IFERROR(VLOOKUP(E27,[1]!Costs[#Data],2,FALSE),"")</f>
        <v>13.47</v>
      </c>
      <c r="G27" s="58">
        <v>0.5</v>
      </c>
      <c r="H27" s="59">
        <v>3</v>
      </c>
      <c r="I27" s="59">
        <v>15</v>
      </c>
      <c r="J27" s="60"/>
      <c r="K27" s="61">
        <f t="shared" ref="K27:K46" si="2">IFERROR((((F27*G27)*H27)*I27)/D27,0)</f>
        <v>60.615000000000009</v>
      </c>
      <c r="L27" s="108" t="s">
        <v>81</v>
      </c>
    </row>
    <row r="28" spans="1:12" ht="87" x14ac:dyDescent="0.35">
      <c r="A28" s="107" t="s">
        <v>74</v>
      </c>
      <c r="B28" s="55" t="s">
        <v>4</v>
      </c>
      <c r="C28" s="56">
        <v>1</v>
      </c>
      <c r="D28" s="56">
        <v>4</v>
      </c>
      <c r="E28" s="55" t="s">
        <v>5</v>
      </c>
      <c r="F28" s="57">
        <f>IFERROR(VLOOKUP(E28,[1]!Costs[#Data],2,FALSE),"")</f>
        <v>13.47</v>
      </c>
      <c r="G28" s="58">
        <v>0.5</v>
      </c>
      <c r="H28" s="59">
        <v>1</v>
      </c>
      <c r="I28" s="59">
        <v>15</v>
      </c>
      <c r="J28" s="60"/>
      <c r="K28" s="61">
        <f t="shared" si="2"/>
        <v>25.256250000000001</v>
      </c>
      <c r="L28" s="98" t="s">
        <v>75</v>
      </c>
    </row>
    <row r="29" spans="1:12" ht="58" x14ac:dyDescent="0.35">
      <c r="A29" s="116" t="s">
        <v>76</v>
      </c>
      <c r="B29" s="55" t="s">
        <v>4</v>
      </c>
      <c r="C29" s="56">
        <v>1</v>
      </c>
      <c r="D29" s="56">
        <v>1</v>
      </c>
      <c r="E29" s="55" t="s">
        <v>5</v>
      </c>
      <c r="F29" s="57">
        <f>IFERROR(VLOOKUP(E29,[1]!Costs[#Data],2,FALSE),"")</f>
        <v>13.47</v>
      </c>
      <c r="G29" s="58">
        <v>0.25</v>
      </c>
      <c r="H29" s="59">
        <v>5</v>
      </c>
      <c r="I29" s="59">
        <v>15</v>
      </c>
      <c r="J29" s="60"/>
      <c r="K29" s="61">
        <f t="shared" si="2"/>
        <v>252.56250000000003</v>
      </c>
      <c r="L29" s="108" t="s">
        <v>77</v>
      </c>
    </row>
    <row r="30" spans="1:12" ht="116" x14ac:dyDescent="0.35">
      <c r="A30" s="33" t="s">
        <v>78</v>
      </c>
      <c r="B30" s="55" t="s">
        <v>4</v>
      </c>
      <c r="C30" s="56">
        <v>1</v>
      </c>
      <c r="D30" s="56">
        <v>5</v>
      </c>
      <c r="E30" s="55" t="s">
        <v>5</v>
      </c>
      <c r="F30" s="57">
        <f>IFERROR(VLOOKUP(E30,[1]!Costs[#Data],2,FALSE),"")</f>
        <v>13.47</v>
      </c>
      <c r="G30" s="58">
        <v>1</v>
      </c>
      <c r="H30" s="59">
        <v>5</v>
      </c>
      <c r="I30" s="59">
        <v>15</v>
      </c>
      <c r="J30" s="60"/>
      <c r="K30" s="61">
        <f t="shared" si="2"/>
        <v>202.05</v>
      </c>
      <c r="L30" s="97" t="s">
        <v>114</v>
      </c>
    </row>
    <row r="31" spans="1:12" ht="58" x14ac:dyDescent="0.35">
      <c r="A31" s="33" t="s">
        <v>79</v>
      </c>
      <c r="B31" s="55" t="s">
        <v>4</v>
      </c>
      <c r="C31" s="56">
        <v>1</v>
      </c>
      <c r="D31" s="56">
        <v>1</v>
      </c>
      <c r="E31" s="55" t="s">
        <v>5</v>
      </c>
      <c r="F31" s="57">
        <f>IFERROR(VLOOKUP(E31,[1]!Costs[#Data],2,FALSE),"")</f>
        <v>13.47</v>
      </c>
      <c r="G31" s="58">
        <v>1.5</v>
      </c>
      <c r="H31" s="59">
        <v>5</v>
      </c>
      <c r="I31" s="59">
        <v>15</v>
      </c>
      <c r="J31" s="60"/>
      <c r="K31" s="61">
        <f t="shared" si="2"/>
        <v>1515.375</v>
      </c>
      <c r="L31" s="97" t="s">
        <v>80</v>
      </c>
    </row>
    <row r="32" spans="1:12" x14ac:dyDescent="0.35">
      <c r="A32" s="33"/>
      <c r="B32" s="55"/>
      <c r="C32" s="56"/>
      <c r="D32" s="56"/>
      <c r="E32" s="55"/>
      <c r="F32" s="57" t="str">
        <f>IFERROR(VLOOKUP(E32,[1]!Costs[#Data],2,FALSE),"")</f>
        <v/>
      </c>
      <c r="G32" s="58"/>
      <c r="H32" s="59"/>
      <c r="I32" s="59"/>
      <c r="J32" s="60"/>
      <c r="K32" s="61">
        <f t="shared" si="2"/>
        <v>0</v>
      </c>
      <c r="L32" s="34"/>
    </row>
    <row r="33" spans="1:12" x14ac:dyDescent="0.35">
      <c r="A33" s="33"/>
      <c r="B33" s="55"/>
      <c r="C33" s="56"/>
      <c r="D33" s="56"/>
      <c r="E33" s="55"/>
      <c r="F33" s="57" t="str">
        <f>IFERROR(VLOOKUP(E33,[1]!Costs[#Data],2,FALSE),"")</f>
        <v/>
      </c>
      <c r="G33" s="58"/>
      <c r="H33" s="59"/>
      <c r="I33" s="59"/>
      <c r="J33" s="60"/>
      <c r="K33" s="61">
        <f t="shared" si="2"/>
        <v>0</v>
      </c>
      <c r="L33" s="34"/>
    </row>
    <row r="34" spans="1:12" x14ac:dyDescent="0.35">
      <c r="A34" s="33"/>
      <c r="B34" s="55"/>
      <c r="C34" s="56"/>
      <c r="D34" s="56"/>
      <c r="E34" s="55"/>
      <c r="F34" s="57" t="str">
        <f>IFERROR(VLOOKUP(E34,[1]!Costs[#Data],2,FALSE),"")</f>
        <v/>
      </c>
      <c r="G34" s="58"/>
      <c r="H34" s="59"/>
      <c r="I34" s="59"/>
      <c r="J34" s="60"/>
      <c r="K34" s="61">
        <f t="shared" si="2"/>
        <v>0</v>
      </c>
      <c r="L34" s="34"/>
    </row>
    <row r="35" spans="1:12" x14ac:dyDescent="0.35">
      <c r="A35" s="33"/>
      <c r="B35" s="55"/>
      <c r="C35" s="56"/>
      <c r="D35" s="56"/>
      <c r="E35" s="55"/>
      <c r="F35" s="57" t="str">
        <f>IFERROR(VLOOKUP(E35,[1]!Costs[#Data],2,FALSE),"")</f>
        <v/>
      </c>
      <c r="G35" s="58"/>
      <c r="H35" s="59"/>
      <c r="I35" s="59"/>
      <c r="J35" s="60"/>
      <c r="K35" s="61">
        <f t="shared" si="2"/>
        <v>0</v>
      </c>
      <c r="L35" s="34"/>
    </row>
    <row r="36" spans="1:12" x14ac:dyDescent="0.35">
      <c r="A36" s="33"/>
      <c r="B36" s="55"/>
      <c r="C36" s="56"/>
      <c r="D36" s="56"/>
      <c r="E36" s="55"/>
      <c r="F36" s="57" t="str">
        <f>IFERROR(VLOOKUP(E36,[1]!Costs[#Data],2,FALSE),"")</f>
        <v/>
      </c>
      <c r="G36" s="58"/>
      <c r="H36" s="59"/>
      <c r="I36" s="59"/>
      <c r="J36" s="60"/>
      <c r="K36" s="61">
        <f t="shared" si="2"/>
        <v>0</v>
      </c>
      <c r="L36" s="34"/>
    </row>
    <row r="37" spans="1:12" x14ac:dyDescent="0.35">
      <c r="A37" s="33"/>
      <c r="B37" s="55"/>
      <c r="C37" s="56"/>
      <c r="D37" s="56"/>
      <c r="E37" s="55"/>
      <c r="F37" s="57" t="str">
        <f>IFERROR(VLOOKUP(E37,[1]!Costs[#Data],2,FALSE),"")</f>
        <v/>
      </c>
      <c r="G37" s="58"/>
      <c r="H37" s="59"/>
      <c r="I37" s="59"/>
      <c r="J37" s="60"/>
      <c r="K37" s="61">
        <f t="shared" si="2"/>
        <v>0</v>
      </c>
      <c r="L37" s="34"/>
    </row>
    <row r="38" spans="1:12" x14ac:dyDescent="0.35">
      <c r="A38" s="32"/>
      <c r="B38" s="18"/>
      <c r="C38" s="56"/>
      <c r="D38" s="56"/>
      <c r="E38" s="18"/>
      <c r="F38" s="57" t="str">
        <f>IFERROR(VLOOKUP(E38,[1]!Costs[#Data],2,FALSE),"")</f>
        <v/>
      </c>
      <c r="G38" s="58"/>
      <c r="H38" s="59"/>
      <c r="I38" s="59"/>
      <c r="J38" s="60"/>
      <c r="K38" s="61">
        <f>IFERROR((((F38*G38)*H38)*I38)/D38,0)</f>
        <v>0</v>
      </c>
      <c r="L38" s="34"/>
    </row>
    <row r="39" spans="1:12" x14ac:dyDescent="0.35">
      <c r="A39" s="16"/>
      <c r="B39" s="19"/>
      <c r="C39" s="20"/>
      <c r="D39" s="20"/>
      <c r="E39" s="20"/>
      <c r="F39" s="21"/>
      <c r="G39" s="22"/>
      <c r="H39" s="23"/>
      <c r="I39" s="23"/>
      <c r="J39" s="16"/>
      <c r="K39" s="24"/>
      <c r="L39" s="16"/>
    </row>
    <row r="40" spans="1:12" ht="43.5" x14ac:dyDescent="0.35">
      <c r="A40" s="47" t="s">
        <v>23</v>
      </c>
      <c r="B40" s="48"/>
      <c r="C40" s="20"/>
      <c r="D40" s="20"/>
      <c r="E40" s="16"/>
      <c r="F40" s="16"/>
      <c r="G40" s="22"/>
      <c r="H40" s="23"/>
      <c r="I40" s="23"/>
      <c r="J40" s="16"/>
      <c r="K40" s="24"/>
      <c r="L40" s="16"/>
    </row>
    <row r="41" spans="1:12" x14ac:dyDescent="0.35">
      <c r="A41" s="47"/>
      <c r="B41" s="48"/>
      <c r="C41" s="20"/>
      <c r="D41" s="20"/>
      <c r="E41" s="16"/>
      <c r="F41" s="16"/>
      <c r="G41" s="22"/>
      <c r="H41" s="23"/>
      <c r="I41" s="23"/>
      <c r="J41" s="16"/>
      <c r="K41" s="24"/>
      <c r="L41" s="16"/>
    </row>
    <row r="42" spans="1:12" x14ac:dyDescent="0.35">
      <c r="A42" s="47"/>
      <c r="B42" s="48"/>
      <c r="C42" s="20"/>
      <c r="D42" s="20"/>
      <c r="E42" s="16"/>
      <c r="F42" s="16"/>
      <c r="G42" s="22"/>
      <c r="H42" s="23"/>
      <c r="I42" s="23"/>
      <c r="J42" s="16"/>
      <c r="K42" s="24"/>
      <c r="L42" s="16"/>
    </row>
    <row r="43" spans="1:12" ht="130.5" x14ac:dyDescent="0.35">
      <c r="A43" s="40" t="s">
        <v>24</v>
      </c>
      <c r="B43" s="41" t="s">
        <v>25</v>
      </c>
      <c r="C43" s="42" t="s">
        <v>26</v>
      </c>
      <c r="D43" s="42" t="s">
        <v>27</v>
      </c>
      <c r="E43" s="43" t="s">
        <v>28</v>
      </c>
      <c r="F43" s="44" t="s">
        <v>29</v>
      </c>
      <c r="G43" s="44" t="s">
        <v>30</v>
      </c>
      <c r="H43" s="44" t="s">
        <v>31</v>
      </c>
      <c r="I43" s="44" t="s">
        <v>32</v>
      </c>
      <c r="J43" s="49" t="s">
        <v>20</v>
      </c>
      <c r="K43" s="45" t="s">
        <v>33</v>
      </c>
      <c r="L43" s="46" t="s">
        <v>34</v>
      </c>
    </row>
    <row r="44" spans="1:12" ht="29" x14ac:dyDescent="0.35">
      <c r="A44" s="96" t="s">
        <v>86</v>
      </c>
      <c r="B44" s="18" t="s">
        <v>8</v>
      </c>
      <c r="C44" s="56">
        <v>1</v>
      </c>
      <c r="D44" s="56">
        <v>1</v>
      </c>
      <c r="E44" s="67" t="s">
        <v>87</v>
      </c>
      <c r="F44" s="68">
        <v>26.77</v>
      </c>
      <c r="G44" s="58">
        <v>2</v>
      </c>
      <c r="H44" s="59">
        <v>2</v>
      </c>
      <c r="I44" s="59">
        <v>14</v>
      </c>
      <c r="J44" s="60"/>
      <c r="K44" s="61">
        <f t="shared" ref="K44" si="3">IFERROR((((F44*G44)*H44)*I44)/D44,0)</f>
        <v>1499.12</v>
      </c>
      <c r="L44" s="39"/>
    </row>
    <row r="45" spans="1:12" ht="29" x14ac:dyDescent="0.35">
      <c r="A45" s="96" t="s">
        <v>88</v>
      </c>
      <c r="B45" s="18" t="s">
        <v>6</v>
      </c>
      <c r="C45" s="56">
        <v>1</v>
      </c>
      <c r="D45" s="56">
        <v>1</v>
      </c>
      <c r="E45" s="67" t="s">
        <v>89</v>
      </c>
      <c r="F45" s="68">
        <v>91.67</v>
      </c>
      <c r="G45" s="58">
        <v>1</v>
      </c>
      <c r="H45" s="59">
        <v>1</v>
      </c>
      <c r="I45" s="59">
        <v>6</v>
      </c>
      <c r="J45" s="60"/>
      <c r="K45" s="61">
        <f>IFERROR((((F45*G45)*H45)*I45)/D45,0)</f>
        <v>550.02</v>
      </c>
      <c r="L45" s="39"/>
    </row>
    <row r="46" spans="1:12" x14ac:dyDescent="0.35">
      <c r="A46" s="96"/>
      <c r="B46" s="18"/>
      <c r="C46" s="56"/>
      <c r="D46" s="56"/>
      <c r="E46" s="67"/>
      <c r="F46" s="68"/>
      <c r="G46" s="58"/>
      <c r="H46" s="59"/>
      <c r="I46" s="59"/>
      <c r="J46" s="60"/>
      <c r="K46" s="61">
        <f t="shared" si="2"/>
        <v>0</v>
      </c>
      <c r="L46" s="39"/>
    </row>
    <row r="47" spans="1:12" x14ac:dyDescent="0.35">
      <c r="A47" s="94"/>
      <c r="B47" s="55"/>
      <c r="C47" s="56"/>
      <c r="D47" s="56"/>
      <c r="E47" s="67"/>
      <c r="F47" s="68"/>
      <c r="G47" s="58"/>
      <c r="H47" s="59"/>
      <c r="I47" s="59"/>
      <c r="J47" s="60"/>
      <c r="K47" s="61">
        <f>IFERROR((((F47*G47)*H47)*I47)/D47,0)</f>
        <v>0</v>
      </c>
      <c r="L47" s="69"/>
    </row>
    <row r="48" spans="1:12" x14ac:dyDescent="0.35">
      <c r="A48" s="96"/>
      <c r="B48" s="18"/>
      <c r="C48" s="56"/>
      <c r="D48" s="56"/>
      <c r="E48" s="67"/>
      <c r="F48" s="68"/>
      <c r="G48" s="58"/>
      <c r="H48" s="59"/>
      <c r="I48" s="59"/>
      <c r="J48" s="60"/>
      <c r="K48" s="61">
        <f t="shared" ref="K48:K50" si="4">IFERROR((((F48*G48)*H48)*I48)/D48,0)</f>
        <v>0</v>
      </c>
      <c r="L48" s="39"/>
    </row>
    <row r="49" spans="1:12" x14ac:dyDescent="0.35">
      <c r="A49" s="96"/>
      <c r="B49" s="18"/>
      <c r="C49" s="56"/>
      <c r="D49" s="56"/>
      <c r="E49" s="67"/>
      <c r="F49" s="68"/>
      <c r="G49" s="58"/>
      <c r="H49" s="59"/>
      <c r="I49" s="59"/>
      <c r="J49" s="60"/>
      <c r="K49" s="61">
        <f t="shared" si="4"/>
        <v>0</v>
      </c>
      <c r="L49" s="39"/>
    </row>
    <row r="50" spans="1:12" x14ac:dyDescent="0.35">
      <c r="A50" s="96"/>
      <c r="B50" s="18"/>
      <c r="C50" s="56"/>
      <c r="D50" s="56"/>
      <c r="E50" s="67"/>
      <c r="F50" s="68"/>
      <c r="G50" s="58"/>
      <c r="H50" s="59"/>
      <c r="I50" s="59"/>
      <c r="J50" s="60"/>
      <c r="K50" s="61">
        <f t="shared" si="4"/>
        <v>0</v>
      </c>
      <c r="L50" s="39"/>
    </row>
    <row r="51" spans="1:12" x14ac:dyDescent="0.35">
      <c r="A51" s="26"/>
      <c r="B51" s="16"/>
      <c r="C51" s="16"/>
      <c r="D51" s="16"/>
      <c r="E51" s="16"/>
      <c r="F51" s="16"/>
      <c r="G51" s="16"/>
      <c r="H51" s="16"/>
      <c r="I51" s="16"/>
      <c r="J51" s="16"/>
      <c r="K51" s="16"/>
      <c r="L51" s="16"/>
    </row>
    <row r="52" spans="1:12" ht="15" thickBot="1" x14ac:dyDescent="0.4">
      <c r="A52" s="16"/>
      <c r="B52" s="16"/>
      <c r="C52" s="16"/>
      <c r="D52" s="16"/>
      <c r="E52" s="16"/>
      <c r="F52" s="16"/>
      <c r="G52" s="16"/>
      <c r="H52" s="146" t="s">
        <v>35</v>
      </c>
      <c r="I52" s="147"/>
      <c r="J52" s="148"/>
      <c r="K52" s="29">
        <f>SUM(K8:K47)</f>
        <v>9124.1242500000008</v>
      </c>
      <c r="L52" s="16"/>
    </row>
    <row r="53" spans="1:12" ht="15" thickTop="1" x14ac:dyDescent="0.35">
      <c r="A53" s="27"/>
      <c r="B53" s="16"/>
      <c r="C53" s="16"/>
      <c r="D53" s="16"/>
      <c r="E53" s="16"/>
      <c r="F53" s="16"/>
      <c r="G53" s="16"/>
      <c r="H53" s="16"/>
      <c r="I53" s="16"/>
      <c r="J53" s="16"/>
      <c r="K53" s="16"/>
      <c r="L53" s="16"/>
    </row>
    <row r="54" spans="1:12" ht="29" x14ac:dyDescent="0.35">
      <c r="A54" s="28"/>
      <c r="B54" s="28"/>
      <c r="C54" s="16"/>
      <c r="D54" s="15"/>
      <c r="E54" s="15"/>
      <c r="F54" s="15"/>
      <c r="G54" s="15"/>
      <c r="H54" s="15"/>
      <c r="I54" s="51" t="s">
        <v>36</v>
      </c>
      <c r="J54" s="53" t="s">
        <v>20</v>
      </c>
      <c r="K54" s="50" t="s">
        <v>37</v>
      </c>
      <c r="L54" s="54" t="s">
        <v>22</v>
      </c>
    </row>
    <row r="55" spans="1:12" ht="58" x14ac:dyDescent="0.35">
      <c r="A55" s="28"/>
      <c r="B55" s="28"/>
      <c r="C55" s="16"/>
      <c r="D55" s="16"/>
      <c r="E55" s="16"/>
      <c r="F55" s="16"/>
      <c r="G55" s="16"/>
      <c r="H55" s="16"/>
      <c r="I55" s="52" t="s">
        <v>90</v>
      </c>
      <c r="J55" s="60"/>
      <c r="K55" s="61">
        <v>30</v>
      </c>
      <c r="L55" s="97" t="s">
        <v>91</v>
      </c>
    </row>
    <row r="56" spans="1:12" ht="58" x14ac:dyDescent="0.35">
      <c r="A56" s="28"/>
      <c r="B56" s="28"/>
      <c r="C56" s="16"/>
      <c r="D56" s="16"/>
      <c r="E56" s="16"/>
      <c r="F56" s="16"/>
      <c r="G56" s="16"/>
      <c r="H56" s="16"/>
      <c r="I56" s="52" t="s">
        <v>111</v>
      </c>
      <c r="J56" s="60"/>
      <c r="K56" s="112">
        <v>18.3</v>
      </c>
      <c r="L56" s="97" t="s">
        <v>112</v>
      </c>
    </row>
    <row r="57" spans="1:12" x14ac:dyDescent="0.35">
      <c r="A57" s="28"/>
      <c r="B57" s="28"/>
      <c r="C57" s="16"/>
      <c r="D57" s="16"/>
      <c r="E57" s="16"/>
      <c r="F57" s="16"/>
      <c r="G57" s="16"/>
      <c r="H57" s="16"/>
      <c r="I57" s="52"/>
      <c r="J57" s="60"/>
      <c r="K57" s="61">
        <v>0</v>
      </c>
      <c r="L57" s="39"/>
    </row>
    <row r="58" spans="1:12" x14ac:dyDescent="0.35">
      <c r="A58" s="28"/>
      <c r="B58" s="28"/>
      <c r="C58" s="16"/>
      <c r="D58" s="16"/>
      <c r="E58" s="16"/>
      <c r="F58" s="16"/>
      <c r="G58" s="16"/>
      <c r="H58" s="16"/>
      <c r="I58" s="52"/>
      <c r="J58" s="60"/>
      <c r="K58" s="61">
        <v>0</v>
      </c>
      <c r="L58" s="39"/>
    </row>
    <row r="59" spans="1:12" x14ac:dyDescent="0.35">
      <c r="A59" s="16"/>
      <c r="B59" s="16"/>
      <c r="C59" s="16"/>
      <c r="D59" s="16"/>
      <c r="E59" s="16"/>
      <c r="F59" s="16"/>
      <c r="G59" s="16"/>
      <c r="H59" s="16"/>
      <c r="I59" s="52"/>
      <c r="J59" s="60"/>
      <c r="K59" s="61">
        <v>0</v>
      </c>
      <c r="L59" s="39"/>
    </row>
    <row r="60" spans="1:12" x14ac:dyDescent="0.35">
      <c r="A60" s="16"/>
      <c r="B60" s="16"/>
      <c r="C60" s="16"/>
      <c r="D60" s="16"/>
      <c r="E60" s="16"/>
      <c r="F60" s="16"/>
      <c r="G60" s="16"/>
      <c r="H60" s="16"/>
      <c r="I60" s="52"/>
      <c r="J60" s="60"/>
      <c r="K60" s="61">
        <v>0</v>
      </c>
      <c r="L60" s="39"/>
    </row>
    <row r="61" spans="1:12" x14ac:dyDescent="0.35">
      <c r="A61" s="16"/>
      <c r="B61" s="16"/>
      <c r="C61" s="16"/>
      <c r="D61" s="16"/>
      <c r="E61" s="16"/>
      <c r="F61" s="16"/>
      <c r="G61" s="16"/>
      <c r="H61" s="16"/>
      <c r="I61" s="52"/>
      <c r="J61" s="60"/>
      <c r="K61" s="61">
        <v>0</v>
      </c>
      <c r="L61" s="39"/>
    </row>
    <row r="62" spans="1:12" x14ac:dyDescent="0.35">
      <c r="A62" s="16"/>
      <c r="B62" s="16"/>
      <c r="C62" s="16"/>
      <c r="D62" s="16"/>
      <c r="E62" s="16"/>
      <c r="F62" s="16"/>
      <c r="G62" s="16"/>
      <c r="H62" s="16"/>
      <c r="I62" s="16"/>
      <c r="J62" s="16"/>
      <c r="K62" s="16"/>
      <c r="L62" s="16"/>
    </row>
    <row r="63" spans="1:12" ht="15" thickBot="1" x14ac:dyDescent="0.4">
      <c r="A63" s="16"/>
      <c r="B63" s="16"/>
      <c r="C63" s="16"/>
      <c r="D63" s="16"/>
      <c r="E63" s="16"/>
      <c r="F63" s="16"/>
      <c r="G63" s="16"/>
      <c r="H63" s="16"/>
      <c r="I63" s="62" t="s">
        <v>39</v>
      </c>
      <c r="J63" s="62"/>
      <c r="K63" s="30">
        <f>SUM(K55:K61)</f>
        <v>48.3</v>
      </c>
      <c r="L63" s="16"/>
    </row>
    <row r="64" spans="1:12" ht="15" thickTop="1" x14ac:dyDescent="0.35">
      <c r="A64" s="16"/>
      <c r="B64" s="16"/>
      <c r="C64" s="16"/>
      <c r="D64" s="16"/>
      <c r="E64" s="16"/>
      <c r="F64" s="16"/>
      <c r="G64" s="16"/>
      <c r="H64" s="16"/>
      <c r="I64" s="16"/>
      <c r="J64" s="16"/>
      <c r="K64" s="16"/>
      <c r="L64" s="16"/>
    </row>
    <row r="65" spans="1:12" ht="15" thickBot="1" x14ac:dyDescent="0.4">
      <c r="A65" s="16"/>
      <c r="B65" s="16"/>
      <c r="C65" s="16"/>
      <c r="D65" s="16"/>
      <c r="E65" s="16"/>
      <c r="F65" s="16"/>
      <c r="G65" s="16"/>
      <c r="H65" s="16"/>
      <c r="I65" s="7" t="s">
        <v>40</v>
      </c>
      <c r="J65" s="9"/>
      <c r="K65" s="31">
        <f>K52+K63</f>
        <v>9172.42425</v>
      </c>
      <c r="L65" s="16"/>
    </row>
    <row r="66" spans="1:12" ht="15" thickTop="1" x14ac:dyDescent="0.35"/>
  </sheetData>
  <protectedRanges>
    <protectedRange sqref="A7:B7 K8:K23 F8:F23" name="Locked cells_1_1"/>
    <protectedRange sqref="H52:K52 A43:B43 D54:I54 I63:K63 J65:K65 K54 K32:K38 F32:F38 F46:F50 K46:K50 K57:K61" name="Locked cells_1"/>
    <protectedRange sqref="K25:K31 F25:F31" name="Locked cells_1_1_1"/>
    <protectedRange sqref="F44:F45 K44:K45" name="Locked cells_1_1_2"/>
    <protectedRange sqref="K55:K56" name="Locked cells_1_1_3"/>
  </protectedRanges>
  <mergeCells count="3">
    <mergeCell ref="A1:L2"/>
    <mergeCell ref="B4:E4"/>
    <mergeCell ref="H52:J52"/>
  </mergeCells>
  <dataValidations count="1">
    <dataValidation type="list" allowBlank="1" showInputMessage="1" showErrorMessage="1" sqref="B8:B23 B25:B38" xr:uid="{290EF452-C080-4E68-90A9-BAF9BDC19214}">
      <formula1>"Spring,Summer,Autumn"</formula1>
    </dataValidation>
  </dataValidations>
  <pageMargins left="0.7" right="0.7" top="0.75" bottom="0.75" header="0.3" footer="0.3"/>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160" t="s">
        <v>9</v>
      </c>
      <c r="B2" s="161"/>
      <c r="C2" s="161"/>
      <c r="D2" s="161"/>
      <c r="E2" s="161"/>
      <c r="F2" s="161"/>
      <c r="G2" s="161"/>
      <c r="H2" s="161"/>
      <c r="I2" s="161"/>
      <c r="J2" s="161"/>
      <c r="K2" s="161"/>
    </row>
    <row r="3" spans="1:11" ht="15" customHeight="1" x14ac:dyDescent="0.35">
      <c r="A3" s="162"/>
      <c r="B3" s="163"/>
      <c r="C3" s="163"/>
      <c r="D3" s="163"/>
      <c r="E3" s="163"/>
      <c r="F3" s="163"/>
      <c r="G3" s="163"/>
      <c r="H3" s="163"/>
      <c r="I3" s="163"/>
      <c r="J3" s="163"/>
      <c r="K3" s="163"/>
    </row>
    <row r="4" spans="1:11" ht="15" thickBot="1" x14ac:dyDescent="0.4">
      <c r="A4" s="164"/>
      <c r="B4" s="165"/>
      <c r="C4" s="165"/>
      <c r="D4" s="165"/>
      <c r="E4" s="165"/>
      <c r="F4" s="165"/>
      <c r="G4" s="165"/>
      <c r="H4" s="165"/>
      <c r="I4" s="165"/>
      <c r="J4" s="165"/>
      <c r="K4" s="165"/>
    </row>
    <row r="6" spans="1:11" ht="15" thickBot="1" x14ac:dyDescent="0.4"/>
    <row r="7" spans="1:11" ht="24" thickBot="1" x14ac:dyDescent="0.6">
      <c r="A7" s="1" t="s">
        <v>92</v>
      </c>
      <c r="B7" s="166" t="s">
        <v>10</v>
      </c>
      <c r="C7" s="167"/>
      <c r="D7" s="168"/>
      <c r="E7" s="12"/>
      <c r="F7" s="12"/>
      <c r="G7" s="12"/>
      <c r="H7" s="12"/>
      <c r="I7" s="12"/>
      <c r="J7" s="12"/>
      <c r="K7" s="12"/>
    </row>
    <row r="9" spans="1:11" ht="28.9" customHeight="1" x14ac:dyDescent="0.35">
      <c r="A9" s="169" t="s">
        <v>93</v>
      </c>
      <c r="B9" s="173" t="s">
        <v>2</v>
      </c>
      <c r="C9" s="171" t="s">
        <v>94</v>
      </c>
      <c r="D9" s="171"/>
      <c r="E9" s="150" t="s">
        <v>95</v>
      </c>
      <c r="F9" s="172" t="s">
        <v>96</v>
      </c>
      <c r="G9" s="150" t="s">
        <v>97</v>
      </c>
      <c r="H9" s="150" t="s">
        <v>98</v>
      </c>
      <c r="I9" s="151"/>
      <c r="J9" s="153" t="s">
        <v>21</v>
      </c>
      <c r="K9" s="175" t="s">
        <v>22</v>
      </c>
    </row>
    <row r="10" spans="1:11" ht="25.9" customHeight="1" x14ac:dyDescent="0.35">
      <c r="A10" s="170"/>
      <c r="B10" s="174"/>
      <c r="C10" s="70" t="s">
        <v>99</v>
      </c>
      <c r="D10" s="70" t="s">
        <v>100</v>
      </c>
      <c r="E10" s="150"/>
      <c r="F10" s="172"/>
      <c r="G10" s="150"/>
      <c r="H10" s="150"/>
      <c r="I10" s="152"/>
      <c r="J10" s="153"/>
      <c r="K10" s="176"/>
    </row>
    <row r="11" spans="1:11" ht="43.9" customHeight="1" x14ac:dyDescent="0.35">
      <c r="A11" s="2"/>
      <c r="B11" s="2"/>
      <c r="C11" s="71"/>
      <c r="D11" s="71"/>
      <c r="E11" s="57"/>
      <c r="F11" s="72"/>
      <c r="G11" s="71"/>
      <c r="H11" s="71"/>
      <c r="I11" s="73"/>
      <c r="J11" s="74">
        <v>0</v>
      </c>
      <c r="K11" s="75" t="s">
        <v>101</v>
      </c>
    </row>
    <row r="12" spans="1:11" ht="14.5" customHeight="1" x14ac:dyDescent="0.35">
      <c r="A12" s="3" t="s">
        <v>102</v>
      </c>
      <c r="B12" s="3" t="s">
        <v>4</v>
      </c>
      <c r="C12" s="71">
        <v>1</v>
      </c>
      <c r="D12" s="71">
        <v>4</v>
      </c>
      <c r="E12" s="57">
        <v>10.210000000000001</v>
      </c>
      <c r="F12" s="72">
        <v>0.5</v>
      </c>
      <c r="G12" s="71">
        <v>2</v>
      </c>
      <c r="H12" s="71">
        <v>6</v>
      </c>
      <c r="I12" s="73"/>
      <c r="J12" s="74">
        <f>((((E12*F12)*2)*6)/4)</f>
        <v>15.315000000000001</v>
      </c>
      <c r="K12" s="75"/>
    </row>
    <row r="13" spans="1:11" x14ac:dyDescent="0.35">
      <c r="A13" s="3"/>
      <c r="B13" s="3"/>
      <c r="C13" s="71"/>
      <c r="D13" s="71"/>
      <c r="E13" s="57"/>
      <c r="F13" s="72"/>
      <c r="G13" s="71"/>
      <c r="H13" s="71"/>
      <c r="I13" s="73"/>
      <c r="J13" s="74">
        <v>0</v>
      </c>
      <c r="K13" s="76"/>
    </row>
    <row r="14" spans="1:11" x14ac:dyDescent="0.35">
      <c r="A14" s="3"/>
      <c r="B14" s="3"/>
      <c r="C14" s="71"/>
      <c r="D14" s="71"/>
      <c r="E14" s="57"/>
      <c r="F14" s="72"/>
      <c r="G14" s="71"/>
      <c r="H14" s="71"/>
      <c r="I14" s="73"/>
      <c r="J14" s="74">
        <v>0</v>
      </c>
      <c r="K14" s="76"/>
    </row>
    <row r="15" spans="1:11" x14ac:dyDescent="0.35">
      <c r="A15" s="3"/>
      <c r="B15" s="3"/>
      <c r="C15" s="71"/>
      <c r="D15" s="71"/>
      <c r="E15" s="57"/>
      <c r="F15" s="72"/>
      <c r="G15" s="71"/>
      <c r="H15" s="71"/>
      <c r="I15" s="73"/>
      <c r="J15" s="74">
        <v>0</v>
      </c>
      <c r="K15" s="77"/>
    </row>
    <row r="16" spans="1:11" x14ac:dyDescent="0.35">
      <c r="A16" s="3"/>
      <c r="B16" s="3"/>
      <c r="C16" s="71"/>
      <c r="D16" s="71"/>
      <c r="E16" s="57"/>
      <c r="F16" s="72"/>
      <c r="G16" s="71"/>
      <c r="H16" s="71"/>
      <c r="I16" s="73"/>
      <c r="J16" s="74">
        <v>0</v>
      </c>
      <c r="K16" s="77"/>
    </row>
    <row r="17" spans="1:11" x14ac:dyDescent="0.35">
      <c r="A17" s="3"/>
      <c r="B17" s="3"/>
      <c r="C17" s="71"/>
      <c r="D17" s="71"/>
      <c r="E17" s="57"/>
      <c r="F17" s="72"/>
      <c r="G17" s="71"/>
      <c r="H17" s="71"/>
      <c r="I17" s="73"/>
      <c r="J17" s="74">
        <v>0</v>
      </c>
      <c r="K17" s="77"/>
    </row>
    <row r="18" spans="1:11" x14ac:dyDescent="0.35">
      <c r="A18" s="3"/>
      <c r="B18" s="3"/>
      <c r="C18" s="71"/>
      <c r="D18" s="71"/>
      <c r="E18" s="57"/>
      <c r="F18" s="72"/>
      <c r="G18" s="71"/>
      <c r="H18" s="71"/>
      <c r="I18" s="73"/>
      <c r="J18" s="74">
        <v>0</v>
      </c>
      <c r="K18" s="77"/>
    </row>
    <row r="19" spans="1:11" x14ac:dyDescent="0.35">
      <c r="A19" s="3"/>
      <c r="B19" s="3"/>
      <c r="C19" s="71"/>
      <c r="D19" s="71"/>
      <c r="E19" s="57"/>
      <c r="F19" s="72"/>
      <c r="G19" s="71"/>
      <c r="H19" s="71"/>
      <c r="I19" s="73"/>
      <c r="J19" s="74">
        <v>0</v>
      </c>
      <c r="K19" s="77"/>
    </row>
    <row r="20" spans="1:11" x14ac:dyDescent="0.35">
      <c r="A20" s="4"/>
    </row>
    <row r="21" spans="1:11" ht="15" thickBot="1" x14ac:dyDescent="0.4">
      <c r="G21" s="146" t="s">
        <v>35</v>
      </c>
      <c r="H21" s="147"/>
      <c r="I21" s="148"/>
      <c r="J21" s="5">
        <f>SUM(J11:J19)</f>
        <v>15.315000000000001</v>
      </c>
    </row>
    <row r="22" spans="1:11" ht="15" thickTop="1" x14ac:dyDescent="0.35">
      <c r="A22" s="11" t="s">
        <v>103</v>
      </c>
    </row>
    <row r="23" spans="1:11" x14ac:dyDescent="0.35">
      <c r="A23" s="13" t="s">
        <v>104</v>
      </c>
      <c r="B23" s="13">
        <v>10.210000000000001</v>
      </c>
      <c r="C23" s="154" t="s">
        <v>36</v>
      </c>
      <c r="D23" s="155"/>
      <c r="E23" s="155"/>
      <c r="F23" s="155"/>
      <c r="G23" s="155"/>
      <c r="H23" s="156"/>
      <c r="I23" s="78"/>
      <c r="J23" s="79" t="s">
        <v>37</v>
      </c>
    </row>
    <row r="24" spans="1:11" x14ac:dyDescent="0.35">
      <c r="A24" s="13" t="s">
        <v>105</v>
      </c>
      <c r="B24" s="13">
        <v>11.27</v>
      </c>
      <c r="C24" s="157"/>
      <c r="D24" s="158"/>
      <c r="E24" s="158"/>
      <c r="F24" s="158"/>
      <c r="G24" s="158"/>
      <c r="H24" s="159"/>
      <c r="I24" s="73"/>
      <c r="J24" s="80"/>
    </row>
    <row r="25" spans="1:11" x14ac:dyDescent="0.35">
      <c r="A25" s="13" t="s">
        <v>106</v>
      </c>
      <c r="B25" s="13">
        <v>14.02</v>
      </c>
      <c r="C25" s="157"/>
      <c r="D25" s="158"/>
      <c r="E25" s="158"/>
      <c r="F25" s="158"/>
      <c r="G25" s="158"/>
      <c r="H25" s="159"/>
      <c r="I25" s="73"/>
      <c r="J25" s="80"/>
    </row>
    <row r="26" spans="1:11" x14ac:dyDescent="0.35">
      <c r="A26" s="13" t="s">
        <v>107</v>
      </c>
      <c r="B26" s="13">
        <v>14.02</v>
      </c>
      <c r="C26" s="157"/>
      <c r="D26" s="158"/>
      <c r="E26" s="158"/>
      <c r="F26" s="158"/>
      <c r="G26" s="158"/>
      <c r="H26" s="159"/>
      <c r="I26" s="73"/>
      <c r="J26" s="80"/>
    </row>
    <row r="27" spans="1:11" x14ac:dyDescent="0.35">
      <c r="A27" s="13" t="s">
        <v>3</v>
      </c>
      <c r="B27" s="13">
        <v>28.44</v>
      </c>
      <c r="C27" s="157"/>
      <c r="D27" s="158"/>
      <c r="E27" s="158"/>
      <c r="F27" s="158"/>
      <c r="G27" s="158"/>
      <c r="H27" s="159"/>
      <c r="I27" s="73"/>
      <c r="J27" s="80"/>
    </row>
    <row r="28" spans="1:11" x14ac:dyDescent="0.35">
      <c r="C28" s="157"/>
      <c r="D28" s="158"/>
      <c r="E28" s="158"/>
      <c r="F28" s="158"/>
      <c r="G28" s="158"/>
      <c r="H28" s="159"/>
      <c r="I28" s="73"/>
      <c r="J28" s="80"/>
    </row>
    <row r="30" spans="1:11" ht="15" thickBot="1" x14ac:dyDescent="0.4">
      <c r="G30" s="149" t="s">
        <v>39</v>
      </c>
      <c r="H30" s="149"/>
      <c r="I30" s="149"/>
      <c r="J30" s="6">
        <f>SUM(J24:J28)</f>
        <v>0</v>
      </c>
    </row>
    <row r="31" spans="1:11" ht="15" thickTop="1" x14ac:dyDescent="0.35"/>
    <row r="32" spans="1:11" ht="15" thickBot="1" x14ac:dyDescent="0.4">
      <c r="G32" s="7" t="s">
        <v>40</v>
      </c>
      <c r="H32" s="8"/>
      <c r="I32" s="9"/>
      <c r="J32" s="10">
        <f>J21+J30</f>
        <v>15.315000000000001</v>
      </c>
    </row>
    <row r="33" ht="15" thickTop="1" x14ac:dyDescent="0.35"/>
  </sheetData>
  <mergeCells count="20">
    <mergeCell ref="A2:K4"/>
    <mergeCell ref="B7:D7"/>
    <mergeCell ref="A9:A10"/>
    <mergeCell ref="C9:D9"/>
    <mergeCell ref="E9:E10"/>
    <mergeCell ref="F9:F10"/>
    <mergeCell ref="G9:G10"/>
    <mergeCell ref="B9:B10"/>
    <mergeCell ref="K9:K10"/>
    <mergeCell ref="G30:I30"/>
    <mergeCell ref="H9:H10"/>
    <mergeCell ref="I9:I10"/>
    <mergeCell ref="J9:J10"/>
    <mergeCell ref="G21:I21"/>
    <mergeCell ref="C23:H23"/>
    <mergeCell ref="C24:H24"/>
    <mergeCell ref="C25:H25"/>
    <mergeCell ref="C26:H26"/>
    <mergeCell ref="C27:H27"/>
    <mergeCell ref="C28:H2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33"/>
  <sheetViews>
    <sheetView workbookViewId="0">
      <selection activeCell="J12" sqref="J12"/>
    </sheetView>
  </sheetViews>
  <sheetFormatPr defaultColWidth="8.7265625" defaultRowHeight="14.5" x14ac:dyDescent="0.35"/>
  <cols>
    <col min="1" max="1" width="44.453125" customWidth="1"/>
    <col min="2" max="2" width="42.453125" customWidth="1"/>
    <col min="3" max="3" width="7.7265625" customWidth="1"/>
    <col min="6" max="6" width="12" bestFit="1" customWidth="1"/>
    <col min="9" max="9" width="3" customWidth="1"/>
    <col min="10" max="10" width="13.54296875" customWidth="1"/>
    <col min="11" max="11" width="27" customWidth="1"/>
    <col min="12" max="12" width="24.26953125" customWidth="1"/>
  </cols>
  <sheetData>
    <row r="1" spans="1:11" ht="15" thickBot="1" x14ac:dyDescent="0.4"/>
    <row r="2" spans="1:11" ht="15" customHeight="1" x14ac:dyDescent="0.35">
      <c r="A2" s="160" t="s">
        <v>9</v>
      </c>
      <c r="B2" s="161"/>
      <c r="C2" s="161"/>
      <c r="D2" s="161"/>
      <c r="E2" s="161"/>
      <c r="F2" s="161"/>
      <c r="G2" s="161"/>
      <c r="H2" s="161"/>
      <c r="I2" s="161"/>
      <c r="J2" s="161"/>
      <c r="K2" s="161"/>
    </row>
    <row r="3" spans="1:11" ht="15" customHeight="1" x14ac:dyDescent="0.35">
      <c r="A3" s="162"/>
      <c r="B3" s="163"/>
      <c r="C3" s="163"/>
      <c r="D3" s="163"/>
      <c r="E3" s="163"/>
      <c r="F3" s="163"/>
      <c r="G3" s="163"/>
      <c r="H3" s="163"/>
      <c r="I3" s="163"/>
      <c r="J3" s="163"/>
      <c r="K3" s="163"/>
    </row>
    <row r="4" spans="1:11" ht="15" thickBot="1" x14ac:dyDescent="0.4">
      <c r="A4" s="164"/>
      <c r="B4" s="165"/>
      <c r="C4" s="165"/>
      <c r="D4" s="165"/>
      <c r="E4" s="165"/>
      <c r="F4" s="165"/>
      <c r="G4" s="165"/>
      <c r="H4" s="165"/>
      <c r="I4" s="165"/>
      <c r="J4" s="165"/>
      <c r="K4" s="165"/>
    </row>
    <row r="6" spans="1:11" ht="15" thickBot="1" x14ac:dyDescent="0.4"/>
    <row r="7" spans="1:11" ht="24" thickBot="1" x14ac:dyDescent="0.6">
      <c r="A7" s="1" t="s">
        <v>92</v>
      </c>
      <c r="B7" s="166" t="s">
        <v>10</v>
      </c>
      <c r="C7" s="167"/>
      <c r="D7" s="168"/>
      <c r="E7" s="12"/>
      <c r="F7" s="12"/>
      <c r="G7" s="12"/>
      <c r="H7" s="12"/>
      <c r="I7" s="12"/>
      <c r="J7" s="12"/>
      <c r="K7" s="12"/>
    </row>
    <row r="9" spans="1:11" ht="28.9" customHeight="1" x14ac:dyDescent="0.35">
      <c r="A9" s="169" t="s">
        <v>93</v>
      </c>
      <c r="B9" s="173" t="s">
        <v>2</v>
      </c>
      <c r="C9" s="171" t="s">
        <v>94</v>
      </c>
      <c r="D9" s="171"/>
      <c r="E9" s="150" t="s">
        <v>95</v>
      </c>
      <c r="F9" s="172" t="s">
        <v>96</v>
      </c>
      <c r="G9" s="150" t="s">
        <v>97</v>
      </c>
      <c r="H9" s="150" t="s">
        <v>98</v>
      </c>
      <c r="I9" s="151"/>
      <c r="J9" s="153" t="s">
        <v>21</v>
      </c>
      <c r="K9" s="175" t="s">
        <v>22</v>
      </c>
    </row>
    <row r="10" spans="1:11" ht="25.9" customHeight="1" x14ac:dyDescent="0.35">
      <c r="A10" s="170"/>
      <c r="B10" s="174"/>
      <c r="C10" s="70" t="s">
        <v>99</v>
      </c>
      <c r="D10" s="70" t="s">
        <v>100</v>
      </c>
      <c r="E10" s="150"/>
      <c r="F10" s="172"/>
      <c r="G10" s="150"/>
      <c r="H10" s="150"/>
      <c r="I10" s="152"/>
      <c r="J10" s="153"/>
      <c r="K10" s="176"/>
    </row>
    <row r="11" spans="1:11" ht="43.9" customHeight="1" x14ac:dyDescent="0.35">
      <c r="A11" s="2"/>
      <c r="B11" s="2"/>
      <c r="C11" s="71"/>
      <c r="D11" s="71"/>
      <c r="E11" s="57"/>
      <c r="F11" s="72"/>
      <c r="G11" s="71"/>
      <c r="H11" s="71"/>
      <c r="I11" s="73"/>
      <c r="J11" s="74">
        <v>0</v>
      </c>
      <c r="K11" s="75" t="s">
        <v>101</v>
      </c>
    </row>
    <row r="12" spans="1:11" ht="14.5" customHeight="1" x14ac:dyDescent="0.35">
      <c r="A12" s="3" t="s">
        <v>102</v>
      </c>
      <c r="B12" s="3" t="s">
        <v>4</v>
      </c>
      <c r="C12" s="71">
        <v>1</v>
      </c>
      <c r="D12" s="71">
        <v>4</v>
      </c>
      <c r="E12" s="57">
        <v>10.210000000000001</v>
      </c>
      <c r="F12" s="72">
        <v>0.5</v>
      </c>
      <c r="G12" s="71">
        <v>2</v>
      </c>
      <c r="H12" s="71">
        <v>6</v>
      </c>
      <c r="I12" s="73"/>
      <c r="J12" s="74">
        <f>((((E12*F12)*2)*6)/4)</f>
        <v>15.315000000000001</v>
      </c>
      <c r="K12" s="75"/>
    </row>
    <row r="13" spans="1:11" x14ac:dyDescent="0.35">
      <c r="A13" s="3"/>
      <c r="B13" s="3"/>
      <c r="C13" s="71"/>
      <c r="D13" s="71"/>
      <c r="E13" s="57"/>
      <c r="F13" s="72"/>
      <c r="G13" s="71"/>
      <c r="H13" s="71"/>
      <c r="I13" s="73"/>
      <c r="J13" s="74">
        <v>0</v>
      </c>
      <c r="K13" s="76"/>
    </row>
    <row r="14" spans="1:11" x14ac:dyDescent="0.35">
      <c r="A14" s="3"/>
      <c r="B14" s="3"/>
      <c r="C14" s="71"/>
      <c r="D14" s="71"/>
      <c r="E14" s="57"/>
      <c r="F14" s="72"/>
      <c r="G14" s="71"/>
      <c r="H14" s="71"/>
      <c r="I14" s="73"/>
      <c r="J14" s="74">
        <v>0</v>
      </c>
      <c r="K14" s="76"/>
    </row>
    <row r="15" spans="1:11" x14ac:dyDescent="0.35">
      <c r="A15" s="3"/>
      <c r="B15" s="3"/>
      <c r="C15" s="71"/>
      <c r="D15" s="71"/>
      <c r="E15" s="57"/>
      <c r="F15" s="72"/>
      <c r="G15" s="71"/>
      <c r="H15" s="71"/>
      <c r="I15" s="73"/>
      <c r="J15" s="74">
        <v>0</v>
      </c>
      <c r="K15" s="77"/>
    </row>
    <row r="16" spans="1:11" x14ac:dyDescent="0.35">
      <c r="A16" s="3"/>
      <c r="B16" s="3"/>
      <c r="C16" s="71"/>
      <c r="D16" s="71"/>
      <c r="E16" s="57"/>
      <c r="F16" s="72"/>
      <c r="G16" s="71"/>
      <c r="H16" s="71"/>
      <c r="I16" s="73"/>
      <c r="J16" s="74">
        <v>0</v>
      </c>
      <c r="K16" s="77"/>
    </row>
    <row r="17" spans="1:11" x14ac:dyDescent="0.35">
      <c r="A17" s="3"/>
      <c r="B17" s="3"/>
      <c r="C17" s="71"/>
      <c r="D17" s="71"/>
      <c r="E17" s="57"/>
      <c r="F17" s="72"/>
      <c r="G17" s="71"/>
      <c r="H17" s="71"/>
      <c r="I17" s="73"/>
      <c r="J17" s="74">
        <v>0</v>
      </c>
      <c r="K17" s="77"/>
    </row>
    <row r="18" spans="1:11" x14ac:dyDescent="0.35">
      <c r="A18" s="3"/>
      <c r="B18" s="3"/>
      <c r="C18" s="71"/>
      <c r="D18" s="71"/>
      <c r="E18" s="57"/>
      <c r="F18" s="72"/>
      <c r="G18" s="71"/>
      <c r="H18" s="71"/>
      <c r="I18" s="73"/>
      <c r="J18" s="74">
        <v>0</v>
      </c>
      <c r="K18" s="77"/>
    </row>
    <row r="19" spans="1:11" x14ac:dyDescent="0.35">
      <c r="A19" s="3"/>
      <c r="B19" s="3"/>
      <c r="C19" s="71"/>
      <c r="D19" s="71"/>
      <c r="E19" s="57"/>
      <c r="F19" s="72"/>
      <c r="G19" s="71"/>
      <c r="H19" s="71"/>
      <c r="I19" s="73"/>
      <c r="J19" s="74">
        <v>0</v>
      </c>
      <c r="K19" s="77"/>
    </row>
    <row r="20" spans="1:11" x14ac:dyDescent="0.35">
      <c r="A20" s="4"/>
    </row>
    <row r="21" spans="1:11" ht="15" thickBot="1" x14ac:dyDescent="0.4">
      <c r="G21" s="146" t="s">
        <v>35</v>
      </c>
      <c r="H21" s="147"/>
      <c r="I21" s="148"/>
      <c r="J21" s="5">
        <f>SUM(J11:J19)</f>
        <v>15.315000000000001</v>
      </c>
    </row>
    <row r="22" spans="1:11" ht="15" thickTop="1" x14ac:dyDescent="0.35">
      <c r="A22" s="11" t="s">
        <v>103</v>
      </c>
    </row>
    <row r="23" spans="1:11" x14ac:dyDescent="0.35">
      <c r="A23" s="13" t="s">
        <v>104</v>
      </c>
      <c r="B23" s="13">
        <v>10.210000000000001</v>
      </c>
      <c r="C23" s="154" t="s">
        <v>36</v>
      </c>
      <c r="D23" s="155"/>
      <c r="E23" s="155"/>
      <c r="F23" s="155"/>
      <c r="G23" s="155"/>
      <c r="H23" s="156"/>
      <c r="I23" s="78"/>
      <c r="J23" s="79" t="s">
        <v>37</v>
      </c>
    </row>
    <row r="24" spans="1:11" x14ac:dyDescent="0.35">
      <c r="A24" s="13" t="s">
        <v>105</v>
      </c>
      <c r="B24" s="13">
        <v>11.27</v>
      </c>
      <c r="C24" s="157"/>
      <c r="D24" s="158"/>
      <c r="E24" s="158"/>
      <c r="F24" s="158"/>
      <c r="G24" s="158"/>
      <c r="H24" s="159"/>
      <c r="I24" s="73"/>
      <c r="J24" s="80"/>
    </row>
    <row r="25" spans="1:11" x14ac:dyDescent="0.35">
      <c r="A25" s="13" t="s">
        <v>106</v>
      </c>
      <c r="B25" s="13">
        <v>14.02</v>
      </c>
      <c r="C25" s="157"/>
      <c r="D25" s="158"/>
      <c r="E25" s="158"/>
      <c r="F25" s="158"/>
      <c r="G25" s="158"/>
      <c r="H25" s="159"/>
      <c r="I25" s="73"/>
      <c r="J25" s="80"/>
    </row>
    <row r="26" spans="1:11" x14ac:dyDescent="0.35">
      <c r="A26" s="13" t="s">
        <v>107</v>
      </c>
      <c r="B26" s="13">
        <v>14.02</v>
      </c>
      <c r="C26" s="157"/>
      <c r="D26" s="158"/>
      <c r="E26" s="158"/>
      <c r="F26" s="158"/>
      <c r="G26" s="158"/>
      <c r="H26" s="159"/>
      <c r="I26" s="73"/>
      <c r="J26" s="80"/>
    </row>
    <row r="27" spans="1:11" x14ac:dyDescent="0.35">
      <c r="A27" s="13" t="s">
        <v>3</v>
      </c>
      <c r="B27" s="13">
        <v>28.44</v>
      </c>
      <c r="C27" s="157"/>
      <c r="D27" s="158"/>
      <c r="E27" s="158"/>
      <c r="F27" s="158"/>
      <c r="G27" s="158"/>
      <c r="H27" s="159"/>
      <c r="I27" s="73"/>
      <c r="J27" s="80"/>
    </row>
    <row r="28" spans="1:11" x14ac:dyDescent="0.35">
      <c r="C28" s="157"/>
      <c r="D28" s="158"/>
      <c r="E28" s="158"/>
      <c r="F28" s="158"/>
      <c r="G28" s="158"/>
      <c r="H28" s="159"/>
      <c r="I28" s="73"/>
      <c r="J28" s="80"/>
    </row>
    <row r="30" spans="1:11" ht="15" thickBot="1" x14ac:dyDescent="0.4">
      <c r="G30" s="149" t="s">
        <v>39</v>
      </c>
      <c r="H30" s="149"/>
      <c r="I30" s="149"/>
      <c r="J30" s="6">
        <f>SUM(J24:J28)</f>
        <v>0</v>
      </c>
    </row>
    <row r="31" spans="1:11" ht="15" thickTop="1" x14ac:dyDescent="0.35"/>
    <row r="32" spans="1:11" ht="15" thickBot="1" x14ac:dyDescent="0.4">
      <c r="G32" s="7" t="s">
        <v>40</v>
      </c>
      <c r="H32" s="8"/>
      <c r="I32" s="9"/>
      <c r="J32" s="10">
        <f>J21+J30</f>
        <v>15.315000000000001</v>
      </c>
    </row>
    <row r="33" ht="15" thickTop="1" x14ac:dyDescent="0.35"/>
  </sheetData>
  <mergeCells count="20">
    <mergeCell ref="A2:K4"/>
    <mergeCell ref="B7:D7"/>
    <mergeCell ref="A9:A10"/>
    <mergeCell ref="B9:B10"/>
    <mergeCell ref="C9:D9"/>
    <mergeCell ref="E9:E10"/>
    <mergeCell ref="F9:F10"/>
    <mergeCell ref="G9:G10"/>
    <mergeCell ref="H9:H10"/>
    <mergeCell ref="I9:I10"/>
    <mergeCell ref="K9:K10"/>
    <mergeCell ref="C27:H27"/>
    <mergeCell ref="C28:H28"/>
    <mergeCell ref="G30:I30"/>
    <mergeCell ref="J9:J10"/>
    <mergeCell ref="G21:I21"/>
    <mergeCell ref="C23:H23"/>
    <mergeCell ref="C24:H24"/>
    <mergeCell ref="C25:H25"/>
    <mergeCell ref="C26:H2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839f67b-47a7-43dd-903d-2fe6103bea18" xsi:nil="true"/>
    <lcf76f155ced4ddcb4097134ff3c332f xmlns="967c5020-2937-4e43-b040-2e3d7771b13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ACD0E6882657478F7569BD1666CFD2" ma:contentTypeVersion="14" ma:contentTypeDescription="Create a new document." ma:contentTypeScope="" ma:versionID="ac22da772881821be6848cadb9191a41">
  <xsd:schema xmlns:xsd="http://www.w3.org/2001/XMLSchema" xmlns:xs="http://www.w3.org/2001/XMLSchema" xmlns:p="http://schemas.microsoft.com/office/2006/metadata/properties" xmlns:ns2="967c5020-2937-4e43-b040-2e3d7771b134" xmlns:ns3="a839f67b-47a7-43dd-903d-2fe6103bea18" targetNamespace="http://schemas.microsoft.com/office/2006/metadata/properties" ma:root="true" ma:fieldsID="b7e46cf9795f0f082b69f97962f4c36d" ns2:_="" ns3:_="">
    <xsd:import namespace="967c5020-2937-4e43-b040-2e3d7771b134"/>
    <xsd:import namespace="a839f67b-47a7-43dd-903d-2fe6103bea1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7c5020-2937-4e43-b040-2e3d7771b1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f58ffd0-a013-44e0-81c6-c32cd0541a2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9f67b-47a7-43dd-903d-2fe6103bea1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bd0abc7-0a2c-4cdf-82b4-0374b0ce1db5}" ma:internalName="TaxCatchAll" ma:showField="CatchAllData" ma:web="a839f67b-47a7-43dd-903d-2fe6103bea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46117F-B6C3-4D86-B99A-2C825F518E1E}">
  <ds:schemaRefs>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purl.org/dc/dcmitype/"/>
    <ds:schemaRef ds:uri="a839f67b-47a7-43dd-903d-2fe6103bea18"/>
    <ds:schemaRef ds:uri="http://schemas.openxmlformats.org/package/2006/metadata/core-properties"/>
    <ds:schemaRef ds:uri="967c5020-2937-4e43-b040-2e3d7771b134"/>
    <ds:schemaRef ds:uri="http://www.w3.org/XML/1998/namespace"/>
  </ds:schemaRefs>
</ds:datastoreItem>
</file>

<file path=customXml/itemProps2.xml><?xml version="1.0" encoding="utf-8"?>
<ds:datastoreItem xmlns:ds="http://schemas.openxmlformats.org/officeDocument/2006/customXml" ds:itemID="{76AA08AE-682D-440A-A6BB-B23914329BBE}">
  <ds:schemaRefs>
    <ds:schemaRef ds:uri="http://schemas.microsoft.com/sharepoint/v3/contenttype/forms"/>
  </ds:schemaRefs>
</ds:datastoreItem>
</file>

<file path=customXml/itemProps3.xml><?xml version="1.0" encoding="utf-8"?>
<ds:datastoreItem xmlns:ds="http://schemas.openxmlformats.org/officeDocument/2006/customXml" ds:itemID="{E3966A36-CC74-44D9-8C9F-538BF60CDD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Costs</vt:lpstr>
      <vt:lpstr>Year X</vt:lpstr>
      <vt:lpstr>Year XX</vt:lpstr>
      <vt:lpstr>Time conversion table</vt:lpstr>
      <vt:lpstr>Dos and Don'ts</vt:lpstr>
      <vt:lpstr>WAGOLL Primary</vt:lpstr>
      <vt:lpstr>WAGOLL Secondary</vt:lpstr>
      <vt:lpstr>Nursery</vt:lpstr>
      <vt:lpstr>Reception</vt:lpstr>
      <vt:lpstr>Year 1</vt:lpstr>
      <vt:lpstr>Year 2</vt:lpstr>
      <vt:lpstr>Year 3</vt:lpstr>
      <vt:lpstr>Year 4</vt:lpstr>
      <vt:lpstr>Year 5</vt:lpstr>
      <vt:lpstr>Year 6</vt:lpstr>
      <vt:lpstr>Year 7</vt:lpstr>
      <vt:lpstr>Year 8</vt:lpstr>
      <vt:lpstr>Year 9</vt:lpstr>
      <vt:lpstr>Year 10</vt:lpstr>
      <vt:lpstr>Year 11</vt:lpstr>
      <vt:lpstr>Year 12</vt:lpstr>
      <vt:lpstr>Year 13</vt:lpstr>
    </vt:vector>
  </TitlesOfParts>
  <Manager/>
  <Company>St Andrew's Primary School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Mrs Humphries</dc:creator>
  <cp:keywords/>
  <dc:description/>
  <cp:lastModifiedBy>Jess Collings</cp:lastModifiedBy>
  <cp:revision/>
  <dcterms:created xsi:type="dcterms:W3CDTF">2021-10-21T12:57:29Z</dcterms:created>
  <dcterms:modified xsi:type="dcterms:W3CDTF">2024-05-08T11:00:52Z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354ca5-015e-47ab-9fdb-c0a8323bc23e_Enabled">
    <vt:lpwstr>true</vt:lpwstr>
  </property>
  <property fmtid="{D5CDD505-2E9C-101B-9397-08002B2CF9AE}" pid="3" name="MSIP_Label_d0354ca5-015e-47ab-9fdb-c0a8323bc23e_SetDate">
    <vt:lpwstr>2022-01-06T08:11:54Z</vt:lpwstr>
  </property>
  <property fmtid="{D5CDD505-2E9C-101B-9397-08002B2CF9AE}" pid="4" name="MSIP_Label_d0354ca5-015e-47ab-9fdb-c0a8323bc23e_Method">
    <vt:lpwstr>Privileged</vt:lpwstr>
  </property>
  <property fmtid="{D5CDD505-2E9C-101B-9397-08002B2CF9AE}" pid="5" name="MSIP_Label_d0354ca5-015e-47ab-9fdb-c0a8323bc23e_Name">
    <vt:lpwstr>d0354ca5-015e-47ab-9fdb-c0a8323bc23e</vt:lpwstr>
  </property>
  <property fmtid="{D5CDD505-2E9C-101B-9397-08002B2CF9AE}" pid="6" name="MSIP_Label_d0354ca5-015e-47ab-9fdb-c0a8323bc23e_SiteId">
    <vt:lpwstr>07ebc6c3-7074-4387-a625-b9d918ba4a97</vt:lpwstr>
  </property>
  <property fmtid="{D5CDD505-2E9C-101B-9397-08002B2CF9AE}" pid="7" name="MSIP_Label_d0354ca5-015e-47ab-9fdb-c0a8323bc23e_ActionId">
    <vt:lpwstr>b1e70665-5712-444c-a2b6-f8ca8bae8074</vt:lpwstr>
  </property>
  <property fmtid="{D5CDD505-2E9C-101B-9397-08002B2CF9AE}" pid="8" name="MSIP_Label_d0354ca5-015e-47ab-9fdb-c0a8323bc23e_ContentBits">
    <vt:lpwstr>0</vt:lpwstr>
  </property>
  <property fmtid="{D5CDD505-2E9C-101B-9397-08002B2CF9AE}" pid="9" name="ContentTypeId">
    <vt:lpwstr>0x01010012ACD0E6882657478F7569BD1666CFD2</vt:lpwstr>
  </property>
  <property fmtid="{D5CDD505-2E9C-101B-9397-08002B2CF9AE}" pid="10" name="MediaServiceImageTags">
    <vt:lpwstr/>
  </property>
</Properties>
</file>